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list'!$F$4</definedName>
    <definedName name="MJ">'Krycí list'!$G$4</definedName>
    <definedName name="Mont">'Rekapitulace'!$H$21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'Položky'!$A$1:$G$95</definedName>
    <definedName name="_xlnm.Print_Area" localSheetId="1">'Rekapitulace'!$A$1:$I$29</definedName>
    <definedName name="PocetMJ">'Krycí list'!$G$7</definedName>
    <definedName name="Poznamka">'Krycí list'!$B$37</definedName>
    <definedName name="Projektant">'Krycí list'!$C$7</definedName>
    <definedName name="PSV">'Rekapitulace'!$F$21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<sst xmlns="http://schemas.openxmlformats.org/spreadsheetml/2006/main" count="334" uniqueCount="221">
  <si>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</si>
  <si>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</si>
  <si>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</si>
  <si>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</si>
  <si>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</si>
  <si>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</si>
  <si>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</si>
  <si>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</si>
  <si>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</si>
  <si>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</si>
  <si>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</si>
  <si>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</si>
  <si>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</si>
  <si>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</si>
  <si>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</si>
  <si>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</si>
  <si>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</si>
  <si>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</si>
  <si>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</si>
  <si>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</si>
  <si>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</si>
  <si>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</si>
  <si>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</si>
  <si>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</si>
  <si>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</si>
  <si>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</si>
  <si>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</si>
  <si>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</si>
  <si>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</si>
  <si>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</si>
  <si>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</si>
  <si>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</si>
  <si>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</si>
  <si>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</si>
  <si>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</si>
  <si>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</si>
  <si>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</si>
  <si>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</si>
  <si>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</si>
  <si>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</si>
  <si>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</si>
  <si>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</si>
  <si>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</si>
  <si>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</si>
  <si>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</si>
  <si>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</si>
  <si>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</si>
  <si>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</si>
  <si>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</si>
  <si>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</si>
  <si>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</si>
  <si>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</si>
  <si>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</si>
  <si>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</si>
  <si>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</si>
  <si>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</si>
  <si>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</si>
  <si>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</si>
  <si>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</si>
  <si>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</si>
  <si>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</si>
  <si>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</si>
  <si>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</si>
  <si>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</si>
  <si>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</si>
  <si>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</si>
  <si>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</si>
  <si>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</si>
  <si>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3</t>
  </si>
  <si>
    <t>Svislé a kompletní konstrukce</t>
  </si>
  <si>
    <t>311 23-8112.R00</t>
  </si>
  <si>
    <t xml:space="preserve">Zdivo POROTHERM 17,5 P+D P10 na MVC 5, tl. 175 mm </t>
  </si>
  <si>
    <t>m2</t>
  </si>
  <si>
    <t>311 23-8214.R00</t>
  </si>
  <si>
    <t xml:space="preserve">Zdivo POROTHERM 40 P+D P8 na MVC 5, tl. 400 mm </t>
  </si>
  <si>
    <t>342 24-8114.R00</t>
  </si>
  <si>
    <t xml:space="preserve">Příčky POROTHERM 14 P+D na MVC 5, tl. 140 mm </t>
  </si>
  <si>
    <t>61</t>
  </si>
  <si>
    <t>Upravy povrchů vnitřní</t>
  </si>
  <si>
    <t>612 40-3386.R00</t>
  </si>
  <si>
    <t xml:space="preserve">Hrubá výplň rýh ve stěnách do 10x10cm maltou z SMS </t>
  </si>
  <si>
    <t>m</t>
  </si>
  <si>
    <t>612 42-0016.RA0</t>
  </si>
  <si>
    <t xml:space="preserve">Omítka stěn vnitřní vápenocementová štuková </t>
  </si>
  <si>
    <t>612 42-1431.RT2</t>
  </si>
  <si>
    <t>Oprava vápen.omítek stěn do 50 % pl. - štukových s použitím suché maltové směsi</t>
  </si>
  <si>
    <t>62</t>
  </si>
  <si>
    <t>Upravy povrchů vnější</t>
  </si>
  <si>
    <t>620 41-1135.R00</t>
  </si>
  <si>
    <t xml:space="preserve">Nátěr vnější omítky akrylátový sl. 3, z lešení </t>
  </si>
  <si>
    <t>622 42-1131.R00</t>
  </si>
  <si>
    <t xml:space="preserve">Omítka vnější stěn, MVC, hladká, složitost 1-2 </t>
  </si>
  <si>
    <t>622 42-1132.R00</t>
  </si>
  <si>
    <t xml:space="preserve">Omítka vnější stěn, MVC, hladká, ostění </t>
  </si>
  <si>
    <t>622 47-1116.R00</t>
  </si>
  <si>
    <t xml:space="preserve">Úprava stěn aktivovaným štukem s přísadou </t>
  </si>
  <si>
    <t>622 90-4112.R00</t>
  </si>
  <si>
    <t xml:space="preserve">Očištění fasád tlakovou vodou složitost 1 - 2 </t>
  </si>
  <si>
    <t>620 99-1121.R00</t>
  </si>
  <si>
    <t xml:space="preserve">Zakrývání výplní vnějších otvorů z lešení </t>
  </si>
  <si>
    <t>64</t>
  </si>
  <si>
    <t>Výplně otvorů</t>
  </si>
  <si>
    <t>642 20-0011.RAB</t>
  </si>
  <si>
    <t>Vybour. otvoru dveře 1kř, překlad, zárubeň, práh zeď tloušťky 30 cm</t>
  </si>
  <si>
    <t>kus</t>
  </si>
  <si>
    <t>642 94-0014.RAA</t>
  </si>
  <si>
    <t>Dveře jednokřídlové 80/197, překlad, zárubeň, práh dřevěné hladké plné</t>
  </si>
  <si>
    <t>94</t>
  </si>
  <si>
    <t>Lešení a stavební výtahy</t>
  </si>
  <si>
    <t>941 94-1052.R00</t>
  </si>
  <si>
    <t xml:space="preserve">Montáž lešení leh.řad.s podlahami,š.1,5 m, H 24 m </t>
  </si>
  <si>
    <t>941 94-1392.R00</t>
  </si>
  <si>
    <t xml:space="preserve">Příplatek za každý měsíc použití lešení k pol.1052 </t>
  </si>
  <si>
    <t>941 94-1852.R00</t>
  </si>
  <si>
    <t xml:space="preserve">Demontáž lešení leh.řad.s podlahami,š.1,5 m,H 24 m </t>
  </si>
  <si>
    <t>95</t>
  </si>
  <si>
    <t>Dokončovací kce na pozem.stav.</t>
  </si>
  <si>
    <t>952 90-1111.R00</t>
  </si>
  <si>
    <t xml:space="preserve">Vyčištění budov o výšce podlaží do 4 m </t>
  </si>
  <si>
    <t>96</t>
  </si>
  <si>
    <t>Bourání konstrukcí</t>
  </si>
  <si>
    <t>968 07-1126.R00</t>
  </si>
  <si>
    <t xml:space="preserve">Vyvěšení, zavěšení kovových křídel dveří nad 2 m2 </t>
  </si>
  <si>
    <t>968 06-1113.R00</t>
  </si>
  <si>
    <t xml:space="preserve">Vyvěšení dřevěných okenních křídel pl. nad 1,5 m2 </t>
  </si>
  <si>
    <t>968 06-1126.R00</t>
  </si>
  <si>
    <t>968 06-2245.R00</t>
  </si>
  <si>
    <t xml:space="preserve">Vybourání dřevěných rámů oken jednoduch. pl. 2 m2 </t>
  </si>
  <si>
    <t>968 06-2246.R00</t>
  </si>
  <si>
    <t xml:space="preserve">Vybourání dřevěných rámů oken jednoduch. pl. 4 m2 </t>
  </si>
  <si>
    <t>968 07-2245.R00</t>
  </si>
  <si>
    <t xml:space="preserve">Vybourání kovových rámů oken jednod. pl. 2 m2 </t>
  </si>
  <si>
    <t>968 07-2455.R00</t>
  </si>
  <si>
    <t xml:space="preserve">Vybourání kovových dveřních zárubní pl. do 2 m2 </t>
  </si>
  <si>
    <t>97</t>
  </si>
  <si>
    <t>Prorážení otvorů</t>
  </si>
  <si>
    <t>978 01-5291.R00</t>
  </si>
  <si>
    <t xml:space="preserve">Otlučení omítek vnějších MVC v složit.1-4 do 100 % </t>
  </si>
  <si>
    <t>979 01-1311.R00</t>
  </si>
  <si>
    <t xml:space="preserve">Svislá doprava suti a vybouraných hmot shozem </t>
  </si>
  <si>
    <t>t</t>
  </si>
  <si>
    <t>979 01-1321.R00</t>
  </si>
  <si>
    <t xml:space="preserve">Montáž a demontáž shozu za 2.NP </t>
  </si>
  <si>
    <t>979 01-1329.R00</t>
  </si>
  <si>
    <t xml:space="preserve">Přípl. k mont.a dem. shozu za každé další podlaží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</si>
  <si>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</si>
  <si>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</si>
  <si>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</si>
  <si>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</si>
  <si>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08-2111.R00</t>
  </si>
  <si>
    <t xml:space="preserve">Vnitrostaveništní doprava suti do 10 m </t>
  </si>
  <si>
    <t>979 99-0101.R00</t>
  </si>
  <si>
    <t xml:space="preserve">Poplatek za skládku suti - směs betonu a cihel </t>
  </si>
  <si>
    <t>974 03-1144.R00</t>
  </si>
  <si>
    <t xml:space="preserve">Vysekání rýh ve zdi cihelné 7 x 15 cm </t>
  </si>
  <si>
    <t>99</t>
  </si>
  <si>
    <t>Staveništní přesun hmot</t>
  </si>
  <si>
    <t>999 28-1111.R00</t>
  </si>
  <si>
    <t xml:space="preserve">Přesun hmot pro opravy a údržbu do výšky 25 m </t>
  </si>
  <si>
    <t>764</t>
  </si>
  <si>
    <t>Konstrukce klempířské</t>
  </si>
  <si>
    <t>764 45-1804.R00</t>
  </si>
  <si>
    <t xml:space="preserve">Demontáž odpadních trub čtvercových o str.do 150mm </t>
  </si>
  <si>
    <t>764 45-1203.R00</t>
  </si>
  <si>
    <t xml:space="preserve">Odpadní trouby z Pz plechu, čtvercové o str. 120mm </t>
  </si>
  <si>
    <t>998 76-4103.R00</t>
  </si>
  <si>
    <t xml:space="preserve">Přesun hmot pro klempířské konstr., výšky do 24 m </t>
  </si>
  <si>
    <t>764 41-0250.R00</t>
  </si>
  <si>
    <t xml:space="preserve">Oplechování parapetů včetně rohů Pz, rš 330 mm </t>
  </si>
  <si>
    <t xml:space="preserve">demontáž odvětrávacího potrubí </t>
  </si>
  <si>
    <t>764 45-4203.R00</t>
  </si>
  <si>
    <t xml:space="preserve">Odpadní trouby z Pz plechu, kruhové, D 120 mm </t>
  </si>
  <si>
    <t>764 41-0260.RT2</t>
  </si>
  <si>
    <t>Oplechování parapetů včetně rohů Pz, rš 400 mm lepení Enkolitem</t>
  </si>
  <si>
    <t>764 41-0280.R00</t>
  </si>
  <si>
    <t xml:space="preserve">Oplechování parapetů včetně rohů Pz, rš 600 mm </t>
  </si>
  <si>
    <t>766</t>
  </si>
  <si>
    <t>Konstrukce truhlářské</t>
  </si>
  <si>
    <t>766 67-0012.RAB</t>
  </si>
  <si>
    <t>Okno plastové jednokřídlové typové plochy 2,7 m2 bílé, 150 x 120 cm</t>
  </si>
  <si>
    <t>766 67-0012.RA0</t>
  </si>
  <si>
    <t>Okno plastové jednokřídlové typové plochy 2,7 m2 ,100 x 120 cm</t>
  </si>
  <si>
    <t>766 42-1811.R00</t>
  </si>
  <si>
    <t xml:space="preserve">Demontáž stropu s fošen </t>
  </si>
  <si>
    <t>767</t>
  </si>
  <si>
    <t>Konstrukce zámečnické</t>
  </si>
  <si>
    <t>767 64-0118.RAA</t>
  </si>
  <si>
    <t>767 99-6803.R00</t>
  </si>
  <si>
    <t xml:space="preserve">Demontáž atypických ocelových konstr. do 250 kg </t>
  </si>
  <si>
    <t>kg</t>
  </si>
  <si>
    <t>Přístřešek nad vchody 2850 x 140,žlab,svod, Al-systém, Makrolon tloušťka 16 mm</t>
  </si>
  <si>
    <t>767 20-0001.RA0</t>
  </si>
  <si>
    <t xml:space="preserve">Zábradlí schodištové, madlo, nátěry </t>
  </si>
  <si>
    <t>783</t>
  </si>
  <si>
    <t>Nátěry</t>
  </si>
  <si>
    <t>783 52-0010.RAB</t>
  </si>
  <si>
    <t>Nátěr klempířských konstrukcí syntetický základní reaktivní a dvojnásobný krycí</t>
  </si>
  <si>
    <t>783 22-0010.RAB</t>
  </si>
  <si>
    <t>Nátěr kovových doplňkových konstrukcí syntetický základní a jednonásobný krycí</t>
  </si>
  <si>
    <t>783 20-1811.R00</t>
  </si>
  <si>
    <t xml:space="preserve">Odstranění nátěrů z kovových konstrukcí oškrábáním </t>
  </si>
  <si>
    <t>M21</t>
  </si>
  <si>
    <t>Elektromontáže</t>
  </si>
  <si>
    <t>210 22-0002.RT1</t>
  </si>
  <si>
    <t>Vedení uzemňovací na povrchu FeZn D 10 mm včetně drátu FeZn 8 mm</t>
  </si>
  <si>
    <t>210 20-1055.R00</t>
  </si>
  <si>
    <t xml:space="preserve">Svítidlo zářivkové na fasádu </t>
  </si>
  <si>
    <t>ůprava osvětlení ve skladu,posunutí světla ,vypín. doplnění zásuvky</t>
  </si>
  <si>
    <t>kpl</t>
  </si>
  <si>
    <t>Kompletační činnost zhotovitele</t>
  </si>
  <si>
    <t>0,00</t>
  </si>
  <si>
    <t>Zařízení staveniště</t>
  </si>
  <si>
    <t>VÝKAZ VÝMĚR</t>
  </si>
  <si>
    <t xml:space="preserve">Vyvěšení, zavěšení dřevěných křídel dveří pl. nad 2 m2 </t>
  </si>
  <si>
    <t>Okno plastové jednokřídlové typové 80 x 120 cm</t>
  </si>
  <si>
    <t>Montáž oken (viz. výše)</t>
  </si>
  <si>
    <t>Dveře protipožární jednokřídlové 80 x 197 cm PB 30 minut</t>
  </si>
  <si>
    <t>Dveře protipožární jednokřídlové 110 x 197 cm PB 30 min</t>
  </si>
  <si>
    <t>Montáž protipožárních dveří (viz. výše)</t>
  </si>
  <si>
    <t>-</t>
  </si>
  <si>
    <t>STAVEBNÍ OPRAVY FASÁDY - NÁDRAŽNÍ 16, PRAHA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</si>
</sst>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9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9.00390625" style="0" customWidth="1"/>
    <col min="7" max="7" width="15.25390625" style="0" customWidth="1"/>
  </cols>
  <sheetData>
    <row r="1" spans="1:7" ht="21.75" customHeight="1">
      <c r="A1" s="1" t="s">
        <v>212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/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220</v>
      </c>
      <c r="D6" s="10"/>
      <c r="E6" s="10"/>
      <c r="F6" s="18"/>
      <c r="G6" s="12"/>
    </row>
    <row r="7" spans="1:9" ht="12.75">
      <c r="A7" s="13" t="s">
        <v>7</v>
      </c>
      <c r="B7" s="15"/>
      <c r="C7" s="176"/>
      <c r="D7" s="177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76"/>
      <c r="D8" s="177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 t="str">
        <f>Rekapitulace!A26</f>
        <v>Kompletační činnost zhotovitele</v>
      </c>
      <c r="E14" s="44"/>
      <c r="F14" s="45"/>
      <c r="G14" s="42">
        <f>Rekapitulace!I26</f>
        <v>0</v>
      </c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 t="str">
        <f>Rekapitulace!A27</f>
        <v>Zařízení staveniště</v>
      </c>
      <c r="E15" s="46"/>
      <c r="F15" s="47"/>
      <c r="G15" s="42">
        <f>Rekapitulace!I27</f>
        <v>0</v>
      </c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3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3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3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3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3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3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3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3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3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C7:D7"/>
    <mergeCell ref="C8:D8"/>
    <mergeCell ref="E11:G11"/>
    <mergeCell ref="B46:G46"/>
    <mergeCell ref="B47:G47"/>
    <mergeCell ref="B48:G48"/>
    <mergeCell ref="B37:G45"/>
    <mergeCell ref="B54:G54"/>
    <mergeCell ref="B55:G55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4</v>
      </c>
      <c r="B1" s="185"/>
      <c r="C1" s="69" t="str">
        <f>CONCATENATE(cislostavby," ",nazevstavby)</f>
        <v> STAVEBNÍ OPRAVY FASÁDY - NÁDRAŽNÍ 16, PRAHA 5</v>
      </c>
      <c r="D1" s="70"/>
      <c r="E1" s="71"/>
      <c r="F1" s="70"/>
      <c r="G1" s="72"/>
      <c r="H1" s="73"/>
      <c r="I1" s="74"/>
    </row>
    <row r="2" spans="1:9" ht="13.5" thickBot="1">
      <c r="A2" s="186" t="s">
        <v>0</v>
      </c>
      <c r="B2" s="187"/>
      <c r="C2" s="75" t="str">
        <f>CONCATENATE(cisloobjektu," ",nazevobjektu)</f>
        <v> </v>
      </c>
      <c r="D2" s="76"/>
      <c r="E2" s="77"/>
      <c r="F2" s="76"/>
      <c r="G2" s="188"/>
      <c r="H2" s="188"/>
      <c r="I2" s="189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71" t="str">
        <f>Položky!B7</f>
        <v>3</v>
      </c>
      <c r="B7" s="86" t="str">
        <f>Položky!C7</f>
        <v>Svislé a kompletní konstrukce</v>
      </c>
      <c r="C7" s="87"/>
      <c r="D7" s="88"/>
      <c r="E7" s="172">
        <f>Položky!BA11</f>
        <v>0</v>
      </c>
      <c r="F7" s="173">
        <f>Položky!BB11</f>
        <v>0</v>
      </c>
      <c r="G7" s="173">
        <f>Položky!BC11</f>
        <v>0</v>
      </c>
      <c r="H7" s="173">
        <f>Položky!BD11</f>
        <v>0</v>
      </c>
      <c r="I7" s="174">
        <f>Položky!BE11</f>
        <v>0</v>
      </c>
    </row>
    <row r="8" spans="1:9" s="11" customFormat="1" ht="12.75">
      <c r="A8" s="171" t="str">
        <f>Položky!B12</f>
        <v>61</v>
      </c>
      <c r="B8" s="86" t="str">
        <f>Položky!C12</f>
        <v>Upravy povrchů vnitřní</v>
      </c>
      <c r="C8" s="87"/>
      <c r="D8" s="88"/>
      <c r="E8" s="172">
        <f>Položky!BA16</f>
        <v>0</v>
      </c>
      <c r="F8" s="173">
        <f>Položky!BB16</f>
        <v>0</v>
      </c>
      <c r="G8" s="173">
        <f>Položky!BC16</f>
        <v>0</v>
      </c>
      <c r="H8" s="173">
        <f>Položky!BD16</f>
        <v>0</v>
      </c>
      <c r="I8" s="174">
        <f>Položky!BE16</f>
        <v>0</v>
      </c>
    </row>
    <row r="9" spans="1:9" s="11" customFormat="1" ht="12.75">
      <c r="A9" s="171" t="str">
        <f>Položky!B17</f>
        <v>62</v>
      </c>
      <c r="B9" s="86" t="str">
        <f>Položky!C17</f>
        <v>Upravy povrchů vnější</v>
      </c>
      <c r="C9" s="87"/>
      <c r="D9" s="88"/>
      <c r="E9" s="172">
        <f>Položky!BA24</f>
        <v>0</v>
      </c>
      <c r="F9" s="173">
        <f>Položky!BB24</f>
        <v>0</v>
      </c>
      <c r="G9" s="173">
        <f>Položky!BC24</f>
        <v>0</v>
      </c>
      <c r="H9" s="173">
        <f>Položky!BD24</f>
        <v>0</v>
      </c>
      <c r="I9" s="174">
        <f>Položky!BE24</f>
        <v>0</v>
      </c>
    </row>
    <row r="10" spans="1:9" s="11" customFormat="1" ht="12.75">
      <c r="A10" s="171" t="str">
        <f>Položky!B25</f>
        <v>64</v>
      </c>
      <c r="B10" s="86" t="str">
        <f>Položky!C25</f>
        <v>Výplně otvorů</v>
      </c>
      <c r="C10" s="87"/>
      <c r="D10" s="88"/>
      <c r="E10" s="172">
        <f>Položky!BA28</f>
        <v>0</v>
      </c>
      <c r="F10" s="173">
        <f>Položky!BB28</f>
        <v>0</v>
      </c>
      <c r="G10" s="173">
        <f>Položky!BC28</f>
        <v>0</v>
      </c>
      <c r="H10" s="173">
        <f>Položky!BD28</f>
        <v>0</v>
      </c>
      <c r="I10" s="174">
        <f>Položky!BE28</f>
        <v>0</v>
      </c>
    </row>
    <row r="11" spans="1:9" s="11" customFormat="1" ht="12.75">
      <c r="A11" s="171" t="str">
        <f>Položky!B29</f>
        <v>94</v>
      </c>
      <c r="B11" s="86" t="str">
        <f>Položky!C29</f>
        <v>Lešení a stavební výtahy</v>
      </c>
      <c r="C11" s="87"/>
      <c r="D11" s="88"/>
      <c r="E11" s="172">
        <f>Položky!BA33</f>
        <v>0</v>
      </c>
      <c r="F11" s="173">
        <f>Položky!BB33</f>
        <v>0</v>
      </c>
      <c r="G11" s="173">
        <f>Položky!BC33</f>
        <v>0</v>
      </c>
      <c r="H11" s="173">
        <f>Položky!BD33</f>
        <v>0</v>
      </c>
      <c r="I11" s="174">
        <f>Položky!BE33</f>
        <v>0</v>
      </c>
    </row>
    <row r="12" spans="1:9" s="11" customFormat="1" ht="12.75">
      <c r="A12" s="171" t="str">
        <f>Položky!B34</f>
        <v>95</v>
      </c>
      <c r="B12" s="86" t="str">
        <f>Položky!C34</f>
        <v>Dokončovací kce na pozem.stav.</v>
      </c>
      <c r="C12" s="87"/>
      <c r="D12" s="88"/>
      <c r="E12" s="172">
        <f>Položky!BA36</f>
        <v>0</v>
      </c>
      <c r="F12" s="173">
        <f>Položky!BB36</f>
        <v>0</v>
      </c>
      <c r="G12" s="173">
        <f>Položky!BC36</f>
        <v>0</v>
      </c>
      <c r="H12" s="173">
        <f>Položky!BD36</f>
        <v>0</v>
      </c>
      <c r="I12" s="174">
        <f>Položky!BE36</f>
        <v>0</v>
      </c>
    </row>
    <row r="13" spans="1:9" s="11" customFormat="1" ht="12.75">
      <c r="A13" s="171" t="str">
        <f>Položky!B37</f>
        <v>96</v>
      </c>
      <c r="B13" s="86" t="str">
        <f>Položky!C37</f>
        <v>Bourání konstrukcí</v>
      </c>
      <c r="C13" s="87"/>
      <c r="D13" s="88"/>
      <c r="E13" s="172">
        <f>Položky!BA45</f>
        <v>0</v>
      </c>
      <c r="F13" s="173">
        <f>Položky!BB45</f>
        <v>0</v>
      </c>
      <c r="G13" s="173">
        <f>Položky!BC45</f>
        <v>0</v>
      </c>
      <c r="H13" s="173">
        <f>Položky!BD45</f>
        <v>0</v>
      </c>
      <c r="I13" s="174">
        <f>Položky!BE45</f>
        <v>0</v>
      </c>
    </row>
    <row r="14" spans="1:9" s="11" customFormat="1" ht="12.75">
      <c r="A14" s="171" t="str">
        <f>Položky!B46</f>
        <v>97</v>
      </c>
      <c r="B14" s="86" t="str">
        <f>Položky!C46</f>
        <v>Prorážení otvorů</v>
      </c>
      <c r="C14" s="87"/>
      <c r="D14" s="88"/>
      <c r="E14" s="172">
        <f>Položky!BA56</f>
        <v>0</v>
      </c>
      <c r="F14" s="173">
        <f>Položky!BB56</f>
        <v>0</v>
      </c>
      <c r="G14" s="173">
        <f>Položky!BC56</f>
        <v>0</v>
      </c>
      <c r="H14" s="173">
        <f>Položky!BD56</f>
        <v>0</v>
      </c>
      <c r="I14" s="174">
        <f>Položky!BE56</f>
        <v>0</v>
      </c>
    </row>
    <row r="15" spans="1:9" s="11" customFormat="1" ht="12.75">
      <c r="A15" s="171" t="str">
        <f>Položky!B57</f>
        <v>99</v>
      </c>
      <c r="B15" s="86" t="str">
        <f>Položky!C57</f>
        <v>Staveništní přesun hmot</v>
      </c>
      <c r="C15" s="87"/>
      <c r="D15" s="88"/>
      <c r="E15" s="172">
        <f>Položky!BA59</f>
        <v>0</v>
      </c>
      <c r="F15" s="173">
        <f>Položky!BB59</f>
        <v>0</v>
      </c>
      <c r="G15" s="173">
        <f>Položky!BC59</f>
        <v>0</v>
      </c>
      <c r="H15" s="173">
        <f>Položky!BD59</f>
        <v>0</v>
      </c>
      <c r="I15" s="174">
        <f>Položky!BE59</f>
        <v>0</v>
      </c>
    </row>
    <row r="16" spans="1:9" s="11" customFormat="1" ht="12.75">
      <c r="A16" s="171" t="str">
        <f>Položky!B60</f>
        <v>764</v>
      </c>
      <c r="B16" s="86" t="str">
        <f>Položky!C60</f>
        <v>Konstrukce klempířské</v>
      </c>
      <c r="C16" s="87"/>
      <c r="D16" s="88"/>
      <c r="E16" s="172">
        <f>Položky!BA69</f>
        <v>0</v>
      </c>
      <c r="F16" s="173">
        <f>Položky!BB69</f>
        <v>0</v>
      </c>
      <c r="G16" s="173">
        <f>Položky!BC69</f>
        <v>0</v>
      </c>
      <c r="H16" s="173">
        <f>Položky!BD69</f>
        <v>0</v>
      </c>
      <c r="I16" s="174">
        <f>Položky!BE69</f>
        <v>0</v>
      </c>
    </row>
    <row r="17" spans="1:9" s="11" customFormat="1" ht="12.75">
      <c r="A17" s="171" t="str">
        <f>Položky!B70</f>
        <v>766</v>
      </c>
      <c r="B17" s="86" t="str">
        <f>Položky!C70</f>
        <v>Konstrukce truhlářské</v>
      </c>
      <c r="C17" s="87"/>
      <c r="D17" s="88"/>
      <c r="E17" s="172">
        <f>Položky!BA76</f>
        <v>0</v>
      </c>
      <c r="F17" s="173">
        <f>Položky!BB76</f>
        <v>0</v>
      </c>
      <c r="G17" s="173">
        <f>Položky!BC76</f>
        <v>0</v>
      </c>
      <c r="H17" s="173">
        <f>Položky!BD76</f>
        <v>0</v>
      </c>
      <c r="I17" s="174">
        <f>Položky!BE76</f>
        <v>0</v>
      </c>
    </row>
    <row r="18" spans="1:9" s="11" customFormat="1" ht="12.75">
      <c r="A18" s="171" t="str">
        <f>Položky!B77</f>
        <v>767</v>
      </c>
      <c r="B18" s="86" t="str">
        <f>Položky!C77</f>
        <v>Konstrukce zámečnické</v>
      </c>
      <c r="C18" s="87"/>
      <c r="D18" s="88"/>
      <c r="E18" s="172">
        <f>Položky!BA84</f>
        <v>0</v>
      </c>
      <c r="F18" s="173">
        <f>Položky!BB84</f>
        <v>0</v>
      </c>
      <c r="G18" s="173">
        <f>Položky!BC84</f>
        <v>0</v>
      </c>
      <c r="H18" s="173">
        <f>Položky!BD84</f>
        <v>0</v>
      </c>
      <c r="I18" s="174">
        <f>Položky!BE84</f>
        <v>0</v>
      </c>
    </row>
    <row r="19" spans="1:9" s="11" customFormat="1" ht="12.75">
      <c r="A19" s="171" t="str">
        <f>Položky!B85</f>
        <v>783</v>
      </c>
      <c r="B19" s="86" t="str">
        <f>Položky!C85</f>
        <v>Nátěry</v>
      </c>
      <c r="C19" s="87"/>
      <c r="D19" s="88"/>
      <c r="E19" s="172">
        <f>Položky!BA90</f>
        <v>0</v>
      </c>
      <c r="F19" s="173">
        <f>Položky!BB90</f>
        <v>0</v>
      </c>
      <c r="G19" s="173">
        <f>Položky!BC90</f>
        <v>0</v>
      </c>
      <c r="H19" s="173">
        <f>Položky!BD90</f>
        <v>0</v>
      </c>
      <c r="I19" s="174">
        <f>Položky!BE90</f>
        <v>0</v>
      </c>
    </row>
    <row r="20" spans="1:9" s="11" customFormat="1" ht="13.5" thickBot="1">
      <c r="A20" s="171" t="str">
        <f>Položky!B91</f>
        <v>M21</v>
      </c>
      <c r="B20" s="86" t="str">
        <f>Položky!C91</f>
        <v>Elektromontáže</v>
      </c>
      <c r="C20" s="87"/>
      <c r="D20" s="88"/>
      <c r="E20" s="172">
        <f>Položky!BA95</f>
        <v>0</v>
      </c>
      <c r="F20" s="173">
        <f>Položky!BB95</f>
        <v>0</v>
      </c>
      <c r="G20" s="173">
        <f>Položky!BC95</f>
        <v>0</v>
      </c>
      <c r="H20" s="173">
        <f>Položky!BD95</f>
        <v>0</v>
      </c>
      <c r="I20" s="174">
        <f>Položky!BE95</f>
        <v>0</v>
      </c>
    </row>
    <row r="21" spans="1:9" s="94" customFormat="1" ht="13.5" thickBot="1">
      <c r="A21" s="89"/>
      <c r="B21" s="81" t="s">
        <v>49</v>
      </c>
      <c r="C21" s="81"/>
      <c r="D21" s="90"/>
      <c r="E21" s="91">
        <f>SUM(E7:E20)</f>
        <v>0</v>
      </c>
      <c r="F21" s="92">
        <f>SUM(F7:F20)</f>
        <v>0</v>
      </c>
      <c r="G21" s="92">
        <f>SUM(G7:G20)</f>
        <v>0</v>
      </c>
      <c r="H21" s="92">
        <f>SUM(H7:H20)</f>
        <v>0</v>
      </c>
      <c r="I21" s="93">
        <f>SUM(I7:I20)</f>
        <v>0</v>
      </c>
    </row>
    <row r="22" spans="1:9" ht="12.75">
      <c r="A22" s="87"/>
      <c r="B22" s="87"/>
      <c r="C22" s="87"/>
      <c r="D22" s="87"/>
      <c r="E22" s="87"/>
      <c r="F22" s="87"/>
      <c r="G22" s="87"/>
      <c r="H22" s="87"/>
      <c r="I22" s="87"/>
    </row>
    <row r="23" spans="1:57" ht="19.5" customHeight="1">
      <c r="A23" s="95" t="s">
        <v>50</v>
      </c>
      <c r="B23" s="95"/>
      <c r="C23" s="95"/>
      <c r="D23" s="95"/>
      <c r="E23" s="95"/>
      <c r="F23" s="95"/>
      <c r="G23" s="96"/>
      <c r="H23" s="95"/>
      <c r="I23" s="95"/>
      <c r="BA23" s="30"/>
      <c r="BB23" s="30"/>
      <c r="BC23" s="30"/>
      <c r="BD23" s="30"/>
      <c r="BE23" s="30"/>
    </row>
    <row r="24" spans="1:9" ht="13.5" thickBot="1">
      <c r="A24" s="97"/>
      <c r="B24" s="97"/>
      <c r="C24" s="97"/>
      <c r="D24" s="97"/>
      <c r="E24" s="97"/>
      <c r="F24" s="97"/>
      <c r="G24" s="97"/>
      <c r="H24" s="97"/>
      <c r="I24" s="97"/>
    </row>
    <row r="25" spans="1:9" ht="12.75">
      <c r="A25" s="98" t="s">
        <v>51</v>
      </c>
      <c r="B25" s="99"/>
      <c r="C25" s="99"/>
      <c r="D25" s="100"/>
      <c r="E25" s="101" t="s">
        <v>52</v>
      </c>
      <c r="F25" s="102" t="s">
        <v>53</v>
      </c>
      <c r="G25" s="103" t="s">
        <v>54</v>
      </c>
      <c r="H25" s="104"/>
      <c r="I25" s="105" t="s">
        <v>52</v>
      </c>
    </row>
    <row r="26" spans="1:53" ht="12.75">
      <c r="A26" s="106" t="s">
        <v>209</v>
      </c>
      <c r="B26" s="107"/>
      <c r="C26" s="107"/>
      <c r="D26" s="108"/>
      <c r="E26" s="109" t="s">
        <v>210</v>
      </c>
      <c r="F26" s="110">
        <v>3</v>
      </c>
      <c r="G26" s="111">
        <f>CHOOSE(BA26+1,HSV+PSV,HSV+PSV+Mont,HSV+PSV+Dodavka+Mont,HSV,PSV,Mont,Dodavka,Mont+Dodavka,0)</f>
        <v>0</v>
      </c>
      <c r="H26" s="112"/>
      <c r="I26" s="113">
        <f>E26+F26*G26/100</f>
        <v>0</v>
      </c>
      <c r="BA26">
        <v>0</v>
      </c>
    </row>
    <row r="27" spans="1:53" ht="12.75">
      <c r="A27" s="106" t="s">
        <v>211</v>
      </c>
      <c r="B27" s="107"/>
      <c r="C27" s="107"/>
      <c r="D27" s="108"/>
      <c r="E27" s="109" t="s">
        <v>210</v>
      </c>
      <c r="F27" s="110">
        <v>5</v>
      </c>
      <c r="G27" s="111">
        <f>CHOOSE(BA27+1,HSV+PSV,HSV+PSV+Mont,HSV+PSV+Dodavka+Mont,HSV,PSV,Mont,Dodavka,Mont+Dodavka,0)</f>
        <v>0</v>
      </c>
      <c r="H27" s="112"/>
      <c r="I27" s="113">
        <f>E27+F27*G27/100</f>
        <v>0</v>
      </c>
      <c r="BA27">
        <v>0</v>
      </c>
    </row>
    <row r="28" spans="1:9" ht="13.5" thickBot="1">
      <c r="A28" s="114"/>
      <c r="B28" s="115" t="s">
        <v>55</v>
      </c>
      <c r="C28" s="116"/>
      <c r="D28" s="117"/>
      <c r="E28" s="118"/>
      <c r="F28" s="119"/>
      <c r="G28" s="119"/>
      <c r="H28" s="182">
        <f>SUM(I26:I27)</f>
        <v>0</v>
      </c>
      <c r="I28" s="183"/>
    </row>
    <row r="29" spans="1:9" ht="12.75">
      <c r="A29" s="97"/>
      <c r="B29" s="97"/>
      <c r="C29" s="97"/>
      <c r="D29" s="97"/>
      <c r="E29" s="97"/>
      <c r="F29" s="97"/>
      <c r="G29" s="97"/>
      <c r="H29" s="97"/>
      <c r="I29" s="97"/>
    </row>
    <row r="30" spans="2:9" ht="12.75">
      <c r="B30" s="94"/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68"/>
  <sheetViews>
    <sheetView showGridLines="0" showZeros="0" tabSelected="1" zoomScalePageLayoutView="0" workbookViewId="0" topLeftCell="A1">
      <selection activeCell="C101" sqref="C101"/>
    </sheetView>
  </sheetViews>
  <sheetFormatPr defaultColWidth="9.00390625" defaultRowHeight="12.75"/>
  <cols>
    <col min="1" max="1" width="3.875" style="123" customWidth="1"/>
    <col min="2" max="2" width="14.87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56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4</v>
      </c>
      <c r="B3" s="192"/>
      <c r="C3" s="128" t="str">
        <f>CONCATENATE(cislostavby," ",nazevstavby)</f>
        <v> STAVEBNÍ OPRAVY FASÁDY - NÁDRAŽNÍ 16, PRAHA 5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0</v>
      </c>
      <c r="B4" s="194"/>
      <c r="C4" s="133" t="str">
        <f>CONCATENATE(cisloobjektu," ",nazevobjektu)</f>
        <v> 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0" t="s">
        <v>62</v>
      </c>
      <c r="G6" s="142" t="s">
        <v>63</v>
      </c>
    </row>
    <row r="7" spans="1:15" ht="12.75">
      <c r="A7" s="143" t="s">
        <v>64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70</v>
      </c>
      <c r="C8" s="153" t="s">
        <v>71</v>
      </c>
      <c r="D8" s="154" t="s">
        <v>72</v>
      </c>
      <c r="E8" s="155">
        <v>27.2</v>
      </c>
      <c r="F8" s="155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0.18276</v>
      </c>
    </row>
    <row r="9" spans="1:104" ht="12.75">
      <c r="A9" s="151">
        <v>2</v>
      </c>
      <c r="B9" s="152" t="s">
        <v>73</v>
      </c>
      <c r="C9" s="153" t="s">
        <v>74</v>
      </c>
      <c r="D9" s="154" t="s">
        <v>72</v>
      </c>
      <c r="E9" s="155">
        <v>3.6</v>
      </c>
      <c r="F9" s="155"/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0.37517</v>
      </c>
    </row>
    <row r="10" spans="1:104" ht="12.75">
      <c r="A10" s="151">
        <v>3</v>
      </c>
      <c r="B10" s="152" t="s">
        <v>75</v>
      </c>
      <c r="C10" s="153" t="s">
        <v>76</v>
      </c>
      <c r="D10" s="154" t="s">
        <v>72</v>
      </c>
      <c r="E10" s="155">
        <v>8.6</v>
      </c>
      <c r="F10" s="155"/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4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0.17646</v>
      </c>
    </row>
    <row r="11" spans="1:57" ht="12.75">
      <c r="A11" s="157"/>
      <c r="B11" s="158" t="s">
        <v>67</v>
      </c>
      <c r="C11" s="159" t="str">
        <f>CONCATENATE(B7," ",C7)</f>
        <v>3 Svislé a kompletní konstrukce</v>
      </c>
      <c r="D11" s="157"/>
      <c r="E11" s="160"/>
      <c r="F11" s="160"/>
      <c r="G11" s="161">
        <f>SUM(G7:G10)</f>
        <v>0</v>
      </c>
      <c r="O11" s="150">
        <v>4</v>
      </c>
      <c r="BA11" s="162">
        <f>SUM(BA7:BA10)</f>
        <v>0</v>
      </c>
      <c r="BB11" s="162">
        <f>SUM(BB7:BB10)</f>
        <v>0</v>
      </c>
      <c r="BC11" s="162">
        <f>SUM(BC7:BC10)</f>
        <v>0</v>
      </c>
      <c r="BD11" s="162">
        <f>SUM(BD7:BD10)</f>
        <v>0</v>
      </c>
      <c r="BE11" s="162">
        <f>SUM(BE7:BE10)</f>
        <v>0</v>
      </c>
    </row>
    <row r="12" spans="1:15" ht="12.75">
      <c r="A12" s="143" t="s">
        <v>64</v>
      </c>
      <c r="B12" s="144" t="s">
        <v>77</v>
      </c>
      <c r="C12" s="145" t="s">
        <v>78</v>
      </c>
      <c r="D12" s="146"/>
      <c r="E12" s="147"/>
      <c r="F12" s="147"/>
      <c r="G12" s="148"/>
      <c r="H12" s="149"/>
      <c r="I12" s="149"/>
      <c r="O12" s="150">
        <v>1</v>
      </c>
    </row>
    <row r="13" spans="1:104" ht="12.75">
      <c r="A13" s="151">
        <v>4</v>
      </c>
      <c r="B13" s="152" t="s">
        <v>79</v>
      </c>
      <c r="C13" s="153" t="s">
        <v>80</v>
      </c>
      <c r="D13" s="154" t="s">
        <v>81</v>
      </c>
      <c r="E13" s="155">
        <v>48</v>
      </c>
      <c r="F13" s="155"/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5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0.01733</v>
      </c>
    </row>
    <row r="14" spans="1:104" ht="12.75">
      <c r="A14" s="151">
        <v>5</v>
      </c>
      <c r="B14" s="152" t="s">
        <v>82</v>
      </c>
      <c r="C14" s="153" t="s">
        <v>83</v>
      </c>
      <c r="D14" s="154" t="s">
        <v>72</v>
      </c>
      <c r="E14" s="155">
        <v>27.3</v>
      </c>
      <c r="F14" s="155"/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6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0.04806</v>
      </c>
    </row>
    <row r="15" spans="1:104" ht="22.5">
      <c r="A15" s="151">
        <v>6</v>
      </c>
      <c r="B15" s="152" t="s">
        <v>84</v>
      </c>
      <c r="C15" s="153" t="s">
        <v>85</v>
      </c>
      <c r="D15" s="154" t="s">
        <v>72</v>
      </c>
      <c r="E15" s="155">
        <v>48.6</v>
      </c>
      <c r="F15" s="155"/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7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0.0173</v>
      </c>
    </row>
    <row r="16" spans="1:57" ht="12.75">
      <c r="A16" s="157"/>
      <c r="B16" s="158" t="s">
        <v>67</v>
      </c>
      <c r="C16" s="159" t="str">
        <f>CONCATENATE(B12," ",C12)</f>
        <v>61 Upravy povrchů vnitřní</v>
      </c>
      <c r="D16" s="157"/>
      <c r="E16" s="160"/>
      <c r="F16" s="160"/>
      <c r="G16" s="161">
        <f>SUM(G12:G15)</f>
        <v>0</v>
      </c>
      <c r="O16" s="150">
        <v>4</v>
      </c>
      <c r="BA16" s="162">
        <f>SUM(BA12:BA15)</f>
        <v>0</v>
      </c>
      <c r="BB16" s="162">
        <f>SUM(BB12:BB15)</f>
        <v>0</v>
      </c>
      <c r="BC16" s="162">
        <f>SUM(BC12:BC15)</f>
        <v>0</v>
      </c>
      <c r="BD16" s="162">
        <f>SUM(BD12:BD15)</f>
        <v>0</v>
      </c>
      <c r="BE16" s="162">
        <f>SUM(BE12:BE15)</f>
        <v>0</v>
      </c>
    </row>
    <row r="17" spans="1:15" ht="12.75">
      <c r="A17" s="143" t="s">
        <v>64</v>
      </c>
      <c r="B17" s="144" t="s">
        <v>86</v>
      </c>
      <c r="C17" s="145" t="s">
        <v>87</v>
      </c>
      <c r="D17" s="146"/>
      <c r="E17" s="147"/>
      <c r="F17" s="147"/>
      <c r="G17" s="148"/>
      <c r="H17" s="149"/>
      <c r="I17" s="149"/>
      <c r="O17" s="150">
        <v>1</v>
      </c>
    </row>
    <row r="18" spans="1:104" ht="12.75">
      <c r="A18" s="151">
        <v>7</v>
      </c>
      <c r="B18" s="152" t="s">
        <v>88</v>
      </c>
      <c r="C18" s="153" t="s">
        <v>89</v>
      </c>
      <c r="D18" s="154" t="s">
        <v>72</v>
      </c>
      <c r="E18" s="155">
        <v>2120</v>
      </c>
      <c r="F18" s="155"/>
      <c r="G18" s="156">
        <f aca="true" t="shared" si="0" ref="G18:G23">E18*F18</f>
        <v>0</v>
      </c>
      <c r="O18" s="150">
        <v>2</v>
      </c>
      <c r="AA18" s="123">
        <v>12</v>
      </c>
      <c r="AB18" s="123">
        <v>0</v>
      </c>
      <c r="AC18" s="123">
        <v>8</v>
      </c>
      <c r="AZ18" s="123">
        <v>1</v>
      </c>
      <c r="BA18" s="123">
        <f aca="true" t="shared" si="1" ref="BA18:BA23">IF(AZ18=1,G18,0)</f>
        <v>0</v>
      </c>
      <c r="BB18" s="123">
        <f aca="true" t="shared" si="2" ref="BB18:BB23">IF(AZ18=2,G18,0)</f>
        <v>0</v>
      </c>
      <c r="BC18" s="123">
        <f aca="true" t="shared" si="3" ref="BC18:BC23">IF(AZ18=3,G18,0)</f>
        <v>0</v>
      </c>
      <c r="BD18" s="123">
        <f aca="true" t="shared" si="4" ref="BD18:BD23">IF(AZ18=4,G18,0)</f>
        <v>0</v>
      </c>
      <c r="BE18" s="123">
        <f aca="true" t="shared" si="5" ref="BE18:BE23">IF(AZ18=5,G18,0)</f>
        <v>0</v>
      </c>
      <c r="CZ18" s="123">
        <v>0.00062</v>
      </c>
    </row>
    <row r="19" spans="1:104" ht="12.75">
      <c r="A19" s="151">
        <v>8</v>
      </c>
      <c r="B19" s="152" t="s">
        <v>90</v>
      </c>
      <c r="C19" s="153" t="s">
        <v>91</v>
      </c>
      <c r="D19" s="154" t="s">
        <v>72</v>
      </c>
      <c r="E19" s="155">
        <v>1060</v>
      </c>
      <c r="F19" s="155"/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9</v>
      </c>
      <c r="AZ19" s="123">
        <v>1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0.04817</v>
      </c>
    </row>
    <row r="20" spans="1:104" ht="12.75">
      <c r="A20" s="151">
        <v>9</v>
      </c>
      <c r="B20" s="152" t="s">
        <v>92</v>
      </c>
      <c r="C20" s="153" t="s">
        <v>93</v>
      </c>
      <c r="D20" s="154" t="s">
        <v>72</v>
      </c>
      <c r="E20" s="155">
        <v>82.6</v>
      </c>
      <c r="F20" s="155"/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10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0.05172</v>
      </c>
    </row>
    <row r="21" spans="1:104" ht="12.75">
      <c r="A21" s="151">
        <v>10</v>
      </c>
      <c r="B21" s="152" t="s">
        <v>94</v>
      </c>
      <c r="C21" s="153" t="s">
        <v>95</v>
      </c>
      <c r="D21" s="154" t="s">
        <v>72</v>
      </c>
      <c r="E21" s="155">
        <v>2120</v>
      </c>
      <c r="F21" s="155"/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11</v>
      </c>
      <c r="AZ21" s="123">
        <v>1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0.00598</v>
      </c>
    </row>
    <row r="22" spans="1:104" ht="12.75">
      <c r="A22" s="151">
        <v>11</v>
      </c>
      <c r="B22" s="152" t="s">
        <v>96</v>
      </c>
      <c r="C22" s="153" t="s">
        <v>97</v>
      </c>
      <c r="D22" s="154" t="s">
        <v>72</v>
      </c>
      <c r="E22" s="155">
        <v>2120</v>
      </c>
      <c r="F22" s="155"/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12</v>
      </c>
      <c r="AZ22" s="123">
        <v>1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2E-05</v>
      </c>
    </row>
    <row r="23" spans="1:104" ht="12.75">
      <c r="A23" s="151">
        <v>12</v>
      </c>
      <c r="B23" s="152" t="s">
        <v>98</v>
      </c>
      <c r="C23" s="153" t="s">
        <v>99</v>
      </c>
      <c r="D23" s="154" t="s">
        <v>72</v>
      </c>
      <c r="E23" s="155">
        <v>297.3</v>
      </c>
      <c r="F23" s="155"/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13</v>
      </c>
      <c r="AZ23" s="123">
        <v>1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4E-05</v>
      </c>
    </row>
    <row r="24" spans="1:57" ht="12.75">
      <c r="A24" s="157"/>
      <c r="B24" s="158" t="s">
        <v>67</v>
      </c>
      <c r="C24" s="159" t="str">
        <f>CONCATENATE(B17," ",C17)</f>
        <v>62 Upravy povrchů vnější</v>
      </c>
      <c r="D24" s="157"/>
      <c r="E24" s="160"/>
      <c r="F24" s="160"/>
      <c r="G24" s="161">
        <f>SUM(G17:G23)</f>
        <v>0</v>
      </c>
      <c r="O24" s="150">
        <v>4</v>
      </c>
      <c r="BA24" s="162">
        <f>SUM(BA17:BA23)</f>
        <v>0</v>
      </c>
      <c r="BB24" s="162">
        <f>SUM(BB17:BB23)</f>
        <v>0</v>
      </c>
      <c r="BC24" s="162">
        <f>SUM(BC17:BC23)</f>
        <v>0</v>
      </c>
      <c r="BD24" s="162">
        <f>SUM(BD17:BD23)</f>
        <v>0</v>
      </c>
      <c r="BE24" s="162">
        <f>SUM(BE17:BE23)</f>
        <v>0</v>
      </c>
    </row>
    <row r="25" spans="1:15" ht="12.75">
      <c r="A25" s="143" t="s">
        <v>64</v>
      </c>
      <c r="B25" s="144" t="s">
        <v>100</v>
      </c>
      <c r="C25" s="145" t="s">
        <v>101</v>
      </c>
      <c r="D25" s="146"/>
      <c r="E25" s="147"/>
      <c r="F25" s="147"/>
      <c r="G25" s="148"/>
      <c r="H25" s="149"/>
      <c r="I25" s="149"/>
      <c r="O25" s="150">
        <v>1</v>
      </c>
    </row>
    <row r="26" spans="1:104" ht="22.5">
      <c r="A26" s="151">
        <v>13</v>
      </c>
      <c r="B26" s="152" t="s">
        <v>102</v>
      </c>
      <c r="C26" s="153" t="s">
        <v>103</v>
      </c>
      <c r="D26" s="154" t="s">
        <v>104</v>
      </c>
      <c r="E26" s="155">
        <v>1</v>
      </c>
      <c r="F26" s="155"/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14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0.66207</v>
      </c>
    </row>
    <row r="27" spans="1:104" ht="22.5">
      <c r="A27" s="151">
        <v>14</v>
      </c>
      <c r="B27" s="152" t="s">
        <v>105</v>
      </c>
      <c r="C27" s="153" t="s">
        <v>106</v>
      </c>
      <c r="D27" s="154" t="s">
        <v>104</v>
      </c>
      <c r="E27" s="155">
        <v>1</v>
      </c>
      <c r="F27" s="155"/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15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0.16354</v>
      </c>
    </row>
    <row r="28" spans="1:57" ht="12.75">
      <c r="A28" s="157"/>
      <c r="B28" s="158" t="s">
        <v>67</v>
      </c>
      <c r="C28" s="159" t="str">
        <f>CONCATENATE(B25," ",C25)</f>
        <v>64 Výplně otvorů</v>
      </c>
      <c r="D28" s="157"/>
      <c r="E28" s="160"/>
      <c r="F28" s="160"/>
      <c r="G28" s="161">
        <f>SUM(G25:G27)</f>
        <v>0</v>
      </c>
      <c r="O28" s="150">
        <v>4</v>
      </c>
      <c r="BA28" s="162">
        <f>SUM(BA25:BA27)</f>
        <v>0</v>
      </c>
      <c r="BB28" s="162">
        <f>SUM(BB25:BB27)</f>
        <v>0</v>
      </c>
      <c r="BC28" s="162">
        <f>SUM(BC25:BC27)</f>
        <v>0</v>
      </c>
      <c r="BD28" s="162">
        <f>SUM(BD25:BD27)</f>
        <v>0</v>
      </c>
      <c r="BE28" s="162">
        <f>SUM(BE25:BE27)</f>
        <v>0</v>
      </c>
    </row>
    <row r="29" spans="1:15" ht="12.75">
      <c r="A29" s="143" t="s">
        <v>64</v>
      </c>
      <c r="B29" s="144" t="s">
        <v>107</v>
      </c>
      <c r="C29" s="145" t="s">
        <v>108</v>
      </c>
      <c r="D29" s="146"/>
      <c r="E29" s="147"/>
      <c r="F29" s="147"/>
      <c r="G29" s="148"/>
      <c r="H29" s="149"/>
      <c r="I29" s="149"/>
      <c r="O29" s="150">
        <v>1</v>
      </c>
    </row>
    <row r="30" spans="1:104" ht="12.75">
      <c r="A30" s="151">
        <v>15</v>
      </c>
      <c r="B30" s="152" t="s">
        <v>109</v>
      </c>
      <c r="C30" s="153" t="s">
        <v>110</v>
      </c>
      <c r="D30" s="154" t="s">
        <v>72</v>
      </c>
      <c r="E30" s="155">
        <v>2332</v>
      </c>
      <c r="F30" s="155"/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16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0.02426</v>
      </c>
    </row>
    <row r="31" spans="1:104" ht="12.75">
      <c r="A31" s="151">
        <v>16</v>
      </c>
      <c r="B31" s="152" t="s">
        <v>111</v>
      </c>
      <c r="C31" s="153" t="s">
        <v>112</v>
      </c>
      <c r="D31" s="154" t="s">
        <v>72</v>
      </c>
      <c r="E31" s="155">
        <v>4664</v>
      </c>
      <c r="F31" s="155"/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17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0.00102</v>
      </c>
    </row>
    <row r="32" spans="1:104" ht="12.75">
      <c r="A32" s="151">
        <v>17</v>
      </c>
      <c r="B32" s="152" t="s">
        <v>113</v>
      </c>
      <c r="C32" s="153" t="s">
        <v>114</v>
      </c>
      <c r="D32" s="154" t="s">
        <v>72</v>
      </c>
      <c r="E32" s="155">
        <v>2332</v>
      </c>
      <c r="F32" s="155"/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18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57" ht="12.75">
      <c r="A33" s="157"/>
      <c r="B33" s="158" t="s">
        <v>67</v>
      </c>
      <c r="C33" s="159" t="str">
        <f>CONCATENATE(B29," ",C29)</f>
        <v>94 Lešení a stavební výtahy</v>
      </c>
      <c r="D33" s="157"/>
      <c r="E33" s="160"/>
      <c r="F33" s="160"/>
      <c r="G33" s="161">
        <f>SUM(G29:G32)</f>
        <v>0</v>
      </c>
      <c r="O33" s="150">
        <v>4</v>
      </c>
      <c r="BA33" s="162">
        <f>SUM(BA29:BA32)</f>
        <v>0</v>
      </c>
      <c r="BB33" s="162">
        <f>SUM(BB29:BB32)</f>
        <v>0</v>
      </c>
      <c r="BC33" s="162">
        <f>SUM(BC29:BC32)</f>
        <v>0</v>
      </c>
      <c r="BD33" s="162">
        <f>SUM(BD29:BD32)</f>
        <v>0</v>
      </c>
      <c r="BE33" s="162">
        <f>SUM(BE29:BE32)</f>
        <v>0</v>
      </c>
    </row>
    <row r="34" spans="1:15" ht="12.75">
      <c r="A34" s="143" t="s">
        <v>64</v>
      </c>
      <c r="B34" s="144" t="s">
        <v>115</v>
      </c>
      <c r="C34" s="145" t="s">
        <v>116</v>
      </c>
      <c r="D34" s="146"/>
      <c r="E34" s="147"/>
      <c r="F34" s="147"/>
      <c r="G34" s="148"/>
      <c r="H34" s="149"/>
      <c r="I34" s="149"/>
      <c r="O34" s="150">
        <v>1</v>
      </c>
    </row>
    <row r="35" spans="1:104" ht="12.75">
      <c r="A35" s="151">
        <v>18</v>
      </c>
      <c r="B35" s="152" t="s">
        <v>117</v>
      </c>
      <c r="C35" s="153" t="s">
        <v>118</v>
      </c>
      <c r="D35" s="154" t="s">
        <v>72</v>
      </c>
      <c r="E35" s="155">
        <v>168</v>
      </c>
      <c r="F35" s="155"/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19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4E-05</v>
      </c>
    </row>
    <row r="36" spans="1:57" ht="12.75">
      <c r="A36" s="157"/>
      <c r="B36" s="158" t="s">
        <v>67</v>
      </c>
      <c r="C36" s="159" t="str">
        <f>CONCATENATE(B34," ",C34)</f>
        <v>95 Dokončovací kce na pozem.stav.</v>
      </c>
      <c r="D36" s="157"/>
      <c r="E36" s="160"/>
      <c r="F36" s="160"/>
      <c r="G36" s="161">
        <f>SUM(G34:G35)</f>
        <v>0</v>
      </c>
      <c r="O36" s="150">
        <v>4</v>
      </c>
      <c r="BA36" s="162">
        <f>SUM(BA34:BA35)</f>
        <v>0</v>
      </c>
      <c r="BB36" s="162">
        <f>SUM(BB34:BB35)</f>
        <v>0</v>
      </c>
      <c r="BC36" s="162">
        <f>SUM(BC34:BC35)</f>
        <v>0</v>
      </c>
      <c r="BD36" s="162">
        <f>SUM(BD34:BD35)</f>
        <v>0</v>
      </c>
      <c r="BE36" s="162">
        <f>SUM(BE34:BE35)</f>
        <v>0</v>
      </c>
    </row>
    <row r="37" spans="1:15" ht="12.75">
      <c r="A37" s="143" t="s">
        <v>64</v>
      </c>
      <c r="B37" s="144" t="s">
        <v>119</v>
      </c>
      <c r="C37" s="145" t="s">
        <v>120</v>
      </c>
      <c r="D37" s="146"/>
      <c r="E37" s="147"/>
      <c r="F37" s="147"/>
      <c r="G37" s="148"/>
      <c r="H37" s="149"/>
      <c r="I37" s="149"/>
      <c r="O37" s="150">
        <v>1</v>
      </c>
    </row>
    <row r="38" spans="1:104" ht="12.75">
      <c r="A38" s="151">
        <v>19</v>
      </c>
      <c r="B38" s="152" t="s">
        <v>121</v>
      </c>
      <c r="C38" s="153" t="s">
        <v>122</v>
      </c>
      <c r="D38" s="154" t="s">
        <v>104</v>
      </c>
      <c r="E38" s="155">
        <v>2</v>
      </c>
      <c r="F38" s="155"/>
      <c r="G38" s="156">
        <f aca="true" t="shared" si="6" ref="G38:G44">E38*F38</f>
        <v>0</v>
      </c>
      <c r="O38" s="150">
        <v>2</v>
      </c>
      <c r="AA38" s="123">
        <v>12</v>
      </c>
      <c r="AB38" s="123">
        <v>0</v>
      </c>
      <c r="AC38" s="123">
        <v>20</v>
      </c>
      <c r="AZ38" s="123">
        <v>1</v>
      </c>
      <c r="BA38" s="123">
        <f aca="true" t="shared" si="7" ref="BA38:BA44">IF(AZ38=1,G38,0)</f>
        <v>0</v>
      </c>
      <c r="BB38" s="123">
        <f aca="true" t="shared" si="8" ref="BB38:BB44">IF(AZ38=2,G38,0)</f>
        <v>0</v>
      </c>
      <c r="BC38" s="123">
        <f aca="true" t="shared" si="9" ref="BC38:BC44">IF(AZ38=3,G38,0)</f>
        <v>0</v>
      </c>
      <c r="BD38" s="123">
        <f aca="true" t="shared" si="10" ref="BD38:BD44">IF(AZ38=4,G38,0)</f>
        <v>0</v>
      </c>
      <c r="BE38" s="123">
        <f aca="true" t="shared" si="11" ref="BE38:BE44">IF(AZ38=5,G38,0)</f>
        <v>0</v>
      </c>
      <c r="CZ38" s="123">
        <v>0</v>
      </c>
    </row>
    <row r="39" spans="1:104" ht="12.75">
      <c r="A39" s="151">
        <v>20</v>
      </c>
      <c r="B39" s="152" t="s">
        <v>123</v>
      </c>
      <c r="C39" s="153" t="s">
        <v>124</v>
      </c>
      <c r="D39" s="154" t="s">
        <v>104</v>
      </c>
      <c r="E39" s="155">
        <v>3</v>
      </c>
      <c r="F39" s="155"/>
      <c r="G39" s="156">
        <f t="shared" si="6"/>
        <v>0</v>
      </c>
      <c r="O39" s="150">
        <v>2</v>
      </c>
      <c r="AA39" s="123">
        <v>12</v>
      </c>
      <c r="AB39" s="123">
        <v>0</v>
      </c>
      <c r="AC39" s="123">
        <v>21</v>
      </c>
      <c r="AZ39" s="123">
        <v>1</v>
      </c>
      <c r="BA39" s="123">
        <f t="shared" si="7"/>
        <v>0</v>
      </c>
      <c r="BB39" s="123">
        <f t="shared" si="8"/>
        <v>0</v>
      </c>
      <c r="BC39" s="123">
        <f t="shared" si="9"/>
        <v>0</v>
      </c>
      <c r="BD39" s="123">
        <f t="shared" si="10"/>
        <v>0</v>
      </c>
      <c r="BE39" s="123">
        <f t="shared" si="11"/>
        <v>0</v>
      </c>
      <c r="CZ39" s="123">
        <v>0</v>
      </c>
    </row>
    <row r="40" spans="1:104" ht="12.75">
      <c r="A40" s="151">
        <v>21</v>
      </c>
      <c r="B40" s="152" t="s">
        <v>125</v>
      </c>
      <c r="C40" s="153" t="s">
        <v>213</v>
      </c>
      <c r="D40" s="154" t="s">
        <v>104</v>
      </c>
      <c r="E40" s="155">
        <v>1</v>
      </c>
      <c r="F40" s="155"/>
      <c r="G40" s="156">
        <f t="shared" si="6"/>
        <v>0</v>
      </c>
      <c r="O40" s="150">
        <v>2</v>
      </c>
      <c r="AA40" s="123">
        <v>12</v>
      </c>
      <c r="AB40" s="123">
        <v>0</v>
      </c>
      <c r="AC40" s="123">
        <v>22</v>
      </c>
      <c r="AZ40" s="123">
        <v>1</v>
      </c>
      <c r="BA40" s="123">
        <f t="shared" si="7"/>
        <v>0</v>
      </c>
      <c r="BB40" s="123">
        <f t="shared" si="8"/>
        <v>0</v>
      </c>
      <c r="BC40" s="123">
        <f t="shared" si="9"/>
        <v>0</v>
      </c>
      <c r="BD40" s="123">
        <f t="shared" si="10"/>
        <v>0</v>
      </c>
      <c r="BE40" s="123">
        <f t="shared" si="11"/>
        <v>0</v>
      </c>
      <c r="CZ40" s="123">
        <v>0</v>
      </c>
    </row>
    <row r="41" spans="1:104" ht="12.75">
      <c r="A41" s="151">
        <v>22</v>
      </c>
      <c r="B41" s="152" t="s">
        <v>126</v>
      </c>
      <c r="C41" s="153" t="s">
        <v>127</v>
      </c>
      <c r="D41" s="154" t="s">
        <v>72</v>
      </c>
      <c r="E41" s="155">
        <v>5.04</v>
      </c>
      <c r="F41" s="155"/>
      <c r="G41" s="156">
        <f t="shared" si="6"/>
        <v>0</v>
      </c>
      <c r="O41" s="150">
        <v>2</v>
      </c>
      <c r="AA41" s="123">
        <v>12</v>
      </c>
      <c r="AB41" s="123">
        <v>0</v>
      </c>
      <c r="AC41" s="123">
        <v>23</v>
      </c>
      <c r="AZ41" s="123">
        <v>1</v>
      </c>
      <c r="BA41" s="123">
        <f t="shared" si="7"/>
        <v>0</v>
      </c>
      <c r="BB41" s="123">
        <f t="shared" si="8"/>
        <v>0</v>
      </c>
      <c r="BC41" s="123">
        <f t="shared" si="9"/>
        <v>0</v>
      </c>
      <c r="BD41" s="123">
        <f t="shared" si="10"/>
        <v>0</v>
      </c>
      <c r="BE41" s="123">
        <f t="shared" si="11"/>
        <v>0</v>
      </c>
      <c r="CZ41" s="123">
        <v>0.001</v>
      </c>
    </row>
    <row r="42" spans="1:104" ht="12.75">
      <c r="A42" s="151">
        <v>23</v>
      </c>
      <c r="B42" s="152" t="s">
        <v>128</v>
      </c>
      <c r="C42" s="153" t="s">
        <v>129</v>
      </c>
      <c r="D42" s="154" t="s">
        <v>72</v>
      </c>
      <c r="E42" s="155">
        <v>2.21</v>
      </c>
      <c r="F42" s="155"/>
      <c r="G42" s="156">
        <f t="shared" si="6"/>
        <v>0</v>
      </c>
      <c r="O42" s="150">
        <v>2</v>
      </c>
      <c r="AA42" s="123">
        <v>12</v>
      </c>
      <c r="AB42" s="123">
        <v>0</v>
      </c>
      <c r="AC42" s="123">
        <v>24</v>
      </c>
      <c r="AZ42" s="123">
        <v>1</v>
      </c>
      <c r="BA42" s="123">
        <f t="shared" si="7"/>
        <v>0</v>
      </c>
      <c r="BB42" s="123">
        <f t="shared" si="8"/>
        <v>0</v>
      </c>
      <c r="BC42" s="123">
        <f t="shared" si="9"/>
        <v>0</v>
      </c>
      <c r="BD42" s="123">
        <f t="shared" si="10"/>
        <v>0</v>
      </c>
      <c r="BE42" s="123">
        <f t="shared" si="11"/>
        <v>0</v>
      </c>
      <c r="CZ42" s="123">
        <v>0.00092</v>
      </c>
    </row>
    <row r="43" spans="1:104" ht="12.75">
      <c r="A43" s="151">
        <v>24</v>
      </c>
      <c r="B43" s="152" t="s">
        <v>130</v>
      </c>
      <c r="C43" s="153" t="s">
        <v>131</v>
      </c>
      <c r="D43" s="154" t="s">
        <v>72</v>
      </c>
      <c r="E43" s="155">
        <v>4.62</v>
      </c>
      <c r="F43" s="155"/>
      <c r="G43" s="156">
        <f t="shared" si="6"/>
        <v>0</v>
      </c>
      <c r="O43" s="150">
        <v>2</v>
      </c>
      <c r="AA43" s="123">
        <v>12</v>
      </c>
      <c r="AB43" s="123">
        <v>0</v>
      </c>
      <c r="AC43" s="123">
        <v>25</v>
      </c>
      <c r="AZ43" s="123">
        <v>1</v>
      </c>
      <c r="BA43" s="123">
        <f t="shared" si="7"/>
        <v>0</v>
      </c>
      <c r="BB43" s="123">
        <f t="shared" si="8"/>
        <v>0</v>
      </c>
      <c r="BC43" s="123">
        <f t="shared" si="9"/>
        <v>0</v>
      </c>
      <c r="BD43" s="123">
        <f t="shared" si="10"/>
        <v>0</v>
      </c>
      <c r="BE43" s="123">
        <f t="shared" si="11"/>
        <v>0</v>
      </c>
      <c r="CZ43" s="123">
        <v>0.00137</v>
      </c>
    </row>
    <row r="44" spans="1:104" ht="12.75">
      <c r="A44" s="151">
        <v>25</v>
      </c>
      <c r="B44" s="152" t="s">
        <v>132</v>
      </c>
      <c r="C44" s="153" t="s">
        <v>133</v>
      </c>
      <c r="D44" s="154" t="s">
        <v>72</v>
      </c>
      <c r="E44" s="155">
        <v>1.9</v>
      </c>
      <c r="F44" s="155"/>
      <c r="G44" s="156">
        <f t="shared" si="6"/>
        <v>0</v>
      </c>
      <c r="O44" s="150">
        <v>2</v>
      </c>
      <c r="AA44" s="123">
        <v>12</v>
      </c>
      <c r="AB44" s="123">
        <v>0</v>
      </c>
      <c r="AC44" s="123">
        <v>28</v>
      </c>
      <c r="AZ44" s="123">
        <v>1</v>
      </c>
      <c r="BA44" s="123">
        <f t="shared" si="7"/>
        <v>0</v>
      </c>
      <c r="BB44" s="123">
        <f t="shared" si="8"/>
        <v>0</v>
      </c>
      <c r="BC44" s="123">
        <f t="shared" si="9"/>
        <v>0</v>
      </c>
      <c r="BD44" s="123">
        <f t="shared" si="10"/>
        <v>0</v>
      </c>
      <c r="BE44" s="123">
        <f t="shared" si="11"/>
        <v>0</v>
      </c>
      <c r="CZ44" s="123">
        <v>0.00117</v>
      </c>
    </row>
    <row r="45" spans="1:57" ht="12.75">
      <c r="A45" s="157"/>
      <c r="B45" s="158" t="s">
        <v>67</v>
      </c>
      <c r="C45" s="159" t="str">
        <f>CONCATENATE(B37," ",C37)</f>
        <v>96 Bourání konstrukcí</v>
      </c>
      <c r="D45" s="157"/>
      <c r="E45" s="160"/>
      <c r="F45" s="160"/>
      <c r="G45" s="161">
        <f>SUM(G37:G44)</f>
        <v>0</v>
      </c>
      <c r="O45" s="150">
        <v>4</v>
      </c>
      <c r="BA45" s="162">
        <f>SUM(BA37:BA44)</f>
        <v>0</v>
      </c>
      <c r="BB45" s="162">
        <f>SUM(BB37:BB44)</f>
        <v>0</v>
      </c>
      <c r="BC45" s="162">
        <f>SUM(BC37:BC44)</f>
        <v>0</v>
      </c>
      <c r="BD45" s="162">
        <f>SUM(BD37:BD44)</f>
        <v>0</v>
      </c>
      <c r="BE45" s="162">
        <f>SUM(BE37:BE44)</f>
        <v>0</v>
      </c>
    </row>
    <row r="46" spans="1:15" ht="12.75">
      <c r="A46" s="143" t="s">
        <v>64</v>
      </c>
      <c r="B46" s="144" t="s">
        <v>134</v>
      </c>
      <c r="C46" s="145" t="s">
        <v>135</v>
      </c>
      <c r="D46" s="146"/>
      <c r="E46" s="147"/>
      <c r="F46" s="147"/>
      <c r="G46" s="148"/>
      <c r="H46" s="149"/>
      <c r="I46" s="149"/>
      <c r="O46" s="150">
        <v>1</v>
      </c>
    </row>
    <row r="47" spans="1:104" ht="12.75">
      <c r="A47" s="151">
        <v>26</v>
      </c>
      <c r="B47" s="152" t="s">
        <v>136</v>
      </c>
      <c r="C47" s="153" t="s">
        <v>137</v>
      </c>
      <c r="D47" s="154" t="s">
        <v>72</v>
      </c>
      <c r="E47" s="155">
        <v>1060</v>
      </c>
      <c r="F47" s="155"/>
      <c r="G47" s="156">
        <f aca="true" t="shared" si="12" ref="G47:G55">E47*F47</f>
        <v>0</v>
      </c>
      <c r="O47" s="150">
        <v>2</v>
      </c>
      <c r="AA47" s="123">
        <v>12</v>
      </c>
      <c r="AB47" s="123">
        <v>0</v>
      </c>
      <c r="AC47" s="123">
        <v>29</v>
      </c>
      <c r="AZ47" s="123">
        <v>1</v>
      </c>
      <c r="BA47" s="123">
        <f aca="true" t="shared" si="13" ref="BA47:BA55">IF(AZ47=1,G47,0)</f>
        <v>0</v>
      </c>
      <c r="BB47" s="123">
        <f aca="true" t="shared" si="14" ref="BB47:BB55">IF(AZ47=2,G47,0)</f>
        <v>0</v>
      </c>
      <c r="BC47" s="123">
        <f aca="true" t="shared" si="15" ref="BC47:BC55">IF(AZ47=3,G47,0)</f>
        <v>0</v>
      </c>
      <c r="BD47" s="123">
        <f aca="true" t="shared" si="16" ref="BD47:BD55">IF(AZ47=4,G47,0)</f>
        <v>0</v>
      </c>
      <c r="BE47" s="123">
        <f aca="true" t="shared" si="17" ref="BE47:BE55">IF(AZ47=5,G47,0)</f>
        <v>0</v>
      </c>
      <c r="CZ47" s="123">
        <v>0</v>
      </c>
    </row>
    <row r="48" spans="1:104" ht="12.75">
      <c r="A48" s="151">
        <v>27</v>
      </c>
      <c r="B48" s="152" t="s">
        <v>138</v>
      </c>
      <c r="C48" s="153" t="s">
        <v>139</v>
      </c>
      <c r="D48" s="154" t="s">
        <v>140</v>
      </c>
      <c r="E48" s="155">
        <v>68.3</v>
      </c>
      <c r="F48" s="155"/>
      <c r="G48" s="156">
        <f t="shared" si="12"/>
        <v>0</v>
      </c>
      <c r="O48" s="150">
        <v>2</v>
      </c>
      <c r="AA48" s="123">
        <v>12</v>
      </c>
      <c r="AB48" s="123">
        <v>0</v>
      </c>
      <c r="AC48" s="123">
        <v>30</v>
      </c>
      <c r="AZ48" s="123">
        <v>1</v>
      </c>
      <c r="BA48" s="123">
        <f t="shared" si="13"/>
        <v>0</v>
      </c>
      <c r="BB48" s="123">
        <f t="shared" si="14"/>
        <v>0</v>
      </c>
      <c r="BC48" s="123">
        <f t="shared" si="15"/>
        <v>0</v>
      </c>
      <c r="BD48" s="123">
        <f t="shared" si="16"/>
        <v>0</v>
      </c>
      <c r="BE48" s="123">
        <f t="shared" si="17"/>
        <v>0</v>
      </c>
      <c r="CZ48" s="123">
        <v>0</v>
      </c>
    </row>
    <row r="49" spans="1:104" ht="12.75">
      <c r="A49" s="151">
        <v>28</v>
      </c>
      <c r="B49" s="152" t="s">
        <v>141</v>
      </c>
      <c r="C49" s="153" t="s">
        <v>142</v>
      </c>
      <c r="D49" s="154" t="s">
        <v>104</v>
      </c>
      <c r="E49" s="155">
        <v>1</v>
      </c>
      <c r="F49" s="155"/>
      <c r="G49" s="156">
        <f t="shared" si="12"/>
        <v>0</v>
      </c>
      <c r="O49" s="150">
        <v>2</v>
      </c>
      <c r="AA49" s="123">
        <v>12</v>
      </c>
      <c r="AB49" s="123">
        <v>0</v>
      </c>
      <c r="AC49" s="123">
        <v>31</v>
      </c>
      <c r="AZ49" s="123">
        <v>1</v>
      </c>
      <c r="BA49" s="123">
        <f t="shared" si="13"/>
        <v>0</v>
      </c>
      <c r="BB49" s="123">
        <f t="shared" si="14"/>
        <v>0</v>
      </c>
      <c r="BC49" s="123">
        <f t="shared" si="15"/>
        <v>0</v>
      </c>
      <c r="BD49" s="123">
        <f t="shared" si="16"/>
        <v>0</v>
      </c>
      <c r="BE49" s="123">
        <f t="shared" si="17"/>
        <v>0</v>
      </c>
      <c r="CZ49" s="123">
        <v>0</v>
      </c>
    </row>
    <row r="50" spans="1:104" ht="12.75">
      <c r="A50" s="151">
        <v>29</v>
      </c>
      <c r="B50" s="152" t="s">
        <v>143</v>
      </c>
      <c r="C50" s="153" t="s">
        <v>144</v>
      </c>
      <c r="D50" s="154" t="s">
        <v>104</v>
      </c>
      <c r="E50" s="155">
        <v>2</v>
      </c>
      <c r="F50" s="155"/>
      <c r="G50" s="156">
        <f t="shared" si="12"/>
        <v>0</v>
      </c>
      <c r="O50" s="150">
        <v>2</v>
      </c>
      <c r="AA50" s="123">
        <v>12</v>
      </c>
      <c r="AB50" s="123">
        <v>0</v>
      </c>
      <c r="AC50" s="123">
        <v>32</v>
      </c>
      <c r="AZ50" s="123">
        <v>1</v>
      </c>
      <c r="BA50" s="123">
        <f t="shared" si="13"/>
        <v>0</v>
      </c>
      <c r="BB50" s="123">
        <f t="shared" si="14"/>
        <v>0</v>
      </c>
      <c r="BC50" s="123">
        <f t="shared" si="15"/>
        <v>0</v>
      </c>
      <c r="BD50" s="123">
        <f t="shared" si="16"/>
        <v>0</v>
      </c>
      <c r="BE50" s="123">
        <f t="shared" si="17"/>
        <v>0</v>
      </c>
      <c r="CZ50" s="123">
        <v>0</v>
      </c>
    </row>
    <row r="51" spans="1:104" ht="12.75">
      <c r="A51" s="151">
        <v>30</v>
      </c>
      <c r="B51" s="152" t="s">
        <v>145</v>
      </c>
      <c r="C51" s="153" t="s">
        <v>146</v>
      </c>
      <c r="D51" s="154" t="s">
        <v>140</v>
      </c>
      <c r="E51" s="155">
        <v>68.3</v>
      </c>
      <c r="F51" s="155"/>
      <c r="G51" s="156">
        <f t="shared" si="12"/>
        <v>0</v>
      </c>
      <c r="O51" s="150">
        <v>2</v>
      </c>
      <c r="AA51" s="123">
        <v>12</v>
      </c>
      <c r="AB51" s="123">
        <v>0</v>
      </c>
      <c r="AC51" s="123">
        <v>33</v>
      </c>
      <c r="AZ51" s="123">
        <v>1</v>
      </c>
      <c r="BA51" s="123">
        <f t="shared" si="13"/>
        <v>0</v>
      </c>
      <c r="BB51" s="123">
        <f t="shared" si="14"/>
        <v>0</v>
      </c>
      <c r="BC51" s="123">
        <f t="shared" si="15"/>
        <v>0</v>
      </c>
      <c r="BD51" s="123">
        <f t="shared" si="16"/>
        <v>0</v>
      </c>
      <c r="BE51" s="123">
        <f t="shared" si="17"/>
        <v>0</v>
      </c>
      <c r="CZ51" s="123">
        <v>0</v>
      </c>
    </row>
    <row r="52" spans="1:104" ht="12.75">
      <c r="A52" s="151">
        <v>31</v>
      </c>
      <c r="B52" s="152" t="s">
        <v>147</v>
      </c>
      <c r="C52" s="153" t="s">
        <v>148</v>
      </c>
      <c r="D52" s="154" t="s">
        <v>140</v>
      </c>
      <c r="E52" s="155">
        <v>683</v>
      </c>
      <c r="F52" s="155"/>
      <c r="G52" s="156">
        <f t="shared" si="12"/>
        <v>0</v>
      </c>
      <c r="O52" s="150">
        <v>2</v>
      </c>
      <c r="AA52" s="123">
        <v>12</v>
      </c>
      <c r="AB52" s="123">
        <v>0</v>
      </c>
      <c r="AC52" s="123">
        <v>34</v>
      </c>
      <c r="AZ52" s="123">
        <v>1</v>
      </c>
      <c r="BA52" s="123">
        <f t="shared" si="13"/>
        <v>0</v>
      </c>
      <c r="BB52" s="123">
        <f t="shared" si="14"/>
        <v>0</v>
      </c>
      <c r="BC52" s="123">
        <f t="shared" si="15"/>
        <v>0</v>
      </c>
      <c r="BD52" s="123">
        <f t="shared" si="16"/>
        <v>0</v>
      </c>
      <c r="BE52" s="123">
        <f t="shared" si="17"/>
        <v>0</v>
      </c>
      <c r="CZ52" s="123">
        <v>0</v>
      </c>
    </row>
    <row r="53" spans="1:104" ht="12.75">
      <c r="A53" s="151">
        <v>32</v>
      </c>
      <c r="B53" s="152" t="s">
        <v>149</v>
      </c>
      <c r="C53" s="153" t="s">
        <v>150</v>
      </c>
      <c r="D53" s="154" t="s">
        <v>140</v>
      </c>
      <c r="E53" s="155">
        <v>68.3</v>
      </c>
      <c r="F53" s="155"/>
      <c r="G53" s="156">
        <f t="shared" si="12"/>
        <v>0</v>
      </c>
      <c r="O53" s="150">
        <v>2</v>
      </c>
      <c r="AA53" s="123">
        <v>12</v>
      </c>
      <c r="AB53" s="123">
        <v>0</v>
      </c>
      <c r="AC53" s="123">
        <v>35</v>
      </c>
      <c r="AZ53" s="123">
        <v>1</v>
      </c>
      <c r="BA53" s="123">
        <f t="shared" si="13"/>
        <v>0</v>
      </c>
      <c r="BB53" s="123">
        <f t="shared" si="14"/>
        <v>0</v>
      </c>
      <c r="BC53" s="123">
        <f t="shared" si="15"/>
        <v>0</v>
      </c>
      <c r="BD53" s="123">
        <f t="shared" si="16"/>
        <v>0</v>
      </c>
      <c r="BE53" s="123">
        <f t="shared" si="17"/>
        <v>0</v>
      </c>
      <c r="CZ53" s="123">
        <v>0</v>
      </c>
    </row>
    <row r="54" spans="1:104" ht="12.75">
      <c r="A54" s="151">
        <v>33</v>
      </c>
      <c r="B54" s="152" t="s">
        <v>151</v>
      </c>
      <c r="C54" s="153" t="s">
        <v>152</v>
      </c>
      <c r="D54" s="154" t="s">
        <v>140</v>
      </c>
      <c r="E54" s="155">
        <v>68.3</v>
      </c>
      <c r="F54" s="155"/>
      <c r="G54" s="156">
        <f t="shared" si="12"/>
        <v>0</v>
      </c>
      <c r="O54" s="150">
        <v>2</v>
      </c>
      <c r="AA54" s="123">
        <v>12</v>
      </c>
      <c r="AB54" s="123">
        <v>0</v>
      </c>
      <c r="AC54" s="123">
        <v>36</v>
      </c>
      <c r="AZ54" s="123">
        <v>1</v>
      </c>
      <c r="BA54" s="123">
        <f t="shared" si="13"/>
        <v>0</v>
      </c>
      <c r="BB54" s="123">
        <f t="shared" si="14"/>
        <v>0</v>
      </c>
      <c r="BC54" s="123">
        <f t="shared" si="15"/>
        <v>0</v>
      </c>
      <c r="BD54" s="123">
        <f t="shared" si="16"/>
        <v>0</v>
      </c>
      <c r="BE54" s="123">
        <f t="shared" si="17"/>
        <v>0</v>
      </c>
      <c r="CZ54" s="123">
        <v>0</v>
      </c>
    </row>
    <row r="55" spans="1:104" ht="12.75">
      <c r="A55" s="151">
        <v>34</v>
      </c>
      <c r="B55" s="152" t="s">
        <v>153</v>
      </c>
      <c r="C55" s="153" t="s">
        <v>154</v>
      </c>
      <c r="D55" s="154" t="s">
        <v>81</v>
      </c>
      <c r="E55" s="155">
        <v>48</v>
      </c>
      <c r="F55" s="155"/>
      <c r="G55" s="156">
        <f t="shared" si="12"/>
        <v>0</v>
      </c>
      <c r="O55" s="150">
        <v>2</v>
      </c>
      <c r="AA55" s="123">
        <v>12</v>
      </c>
      <c r="AB55" s="123">
        <v>0</v>
      </c>
      <c r="AC55" s="123">
        <v>37</v>
      </c>
      <c r="AZ55" s="123">
        <v>1</v>
      </c>
      <c r="BA55" s="123">
        <f t="shared" si="13"/>
        <v>0</v>
      </c>
      <c r="BB55" s="123">
        <f t="shared" si="14"/>
        <v>0</v>
      </c>
      <c r="BC55" s="123">
        <f t="shared" si="15"/>
        <v>0</v>
      </c>
      <c r="BD55" s="123">
        <f t="shared" si="16"/>
        <v>0</v>
      </c>
      <c r="BE55" s="123">
        <f t="shared" si="17"/>
        <v>0</v>
      </c>
      <c r="CZ55" s="123">
        <v>0.00049</v>
      </c>
    </row>
    <row r="56" spans="1:57" ht="12.75">
      <c r="A56" s="157"/>
      <c r="B56" s="158" t="s">
        <v>67</v>
      </c>
      <c r="C56" s="159" t="str">
        <f>CONCATENATE(B46," ",C46)</f>
        <v>97 Prorážení otvorů</v>
      </c>
      <c r="D56" s="157"/>
      <c r="E56" s="160"/>
      <c r="F56" s="160"/>
      <c r="G56" s="161">
        <f>SUM(G46:G55)</f>
        <v>0</v>
      </c>
      <c r="O56" s="150">
        <v>4</v>
      </c>
      <c r="BA56" s="162">
        <f>SUM(BA46:BA55)</f>
        <v>0</v>
      </c>
      <c r="BB56" s="162">
        <f>SUM(BB46:BB55)</f>
        <v>0</v>
      </c>
      <c r="BC56" s="162">
        <f>SUM(BC46:BC55)</f>
        <v>0</v>
      </c>
      <c r="BD56" s="162">
        <f>SUM(BD46:BD55)</f>
        <v>0</v>
      </c>
      <c r="BE56" s="162">
        <f>SUM(BE46:BE55)</f>
        <v>0</v>
      </c>
    </row>
    <row r="57" spans="1:15" ht="12.75">
      <c r="A57" s="143" t="s">
        <v>64</v>
      </c>
      <c r="B57" s="144" t="s">
        <v>155</v>
      </c>
      <c r="C57" s="145" t="s">
        <v>156</v>
      </c>
      <c r="D57" s="146"/>
      <c r="E57" s="147"/>
      <c r="F57" s="147"/>
      <c r="G57" s="148"/>
      <c r="H57" s="149"/>
      <c r="I57" s="149"/>
      <c r="O57" s="150">
        <v>1</v>
      </c>
    </row>
    <row r="58" spans="1:104" ht="12.75">
      <c r="A58" s="151">
        <v>35</v>
      </c>
      <c r="B58" s="152" t="s">
        <v>157</v>
      </c>
      <c r="C58" s="153" t="s">
        <v>158</v>
      </c>
      <c r="D58" s="154" t="s">
        <v>140</v>
      </c>
      <c r="E58" s="155">
        <v>85.6</v>
      </c>
      <c r="F58" s="155"/>
      <c r="G58" s="156">
        <f>E58*F58</f>
        <v>0</v>
      </c>
      <c r="O58" s="150">
        <v>2</v>
      </c>
      <c r="AA58" s="123">
        <v>12</v>
      </c>
      <c r="AB58" s="123">
        <v>0</v>
      </c>
      <c r="AC58" s="123">
        <v>38</v>
      </c>
      <c r="AZ58" s="123">
        <v>1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</v>
      </c>
    </row>
    <row r="59" spans="1:57" ht="12.75">
      <c r="A59" s="157"/>
      <c r="B59" s="158" t="s">
        <v>67</v>
      </c>
      <c r="C59" s="159" t="str">
        <f>CONCATENATE(B57," ",C57)</f>
        <v>99 Staveništní přesun hmot</v>
      </c>
      <c r="D59" s="157"/>
      <c r="E59" s="160"/>
      <c r="F59" s="160"/>
      <c r="G59" s="161">
        <f>SUM(G57:G58)</f>
        <v>0</v>
      </c>
      <c r="O59" s="150">
        <v>4</v>
      </c>
      <c r="BA59" s="162">
        <f>SUM(BA57:BA58)</f>
        <v>0</v>
      </c>
      <c r="BB59" s="162">
        <f>SUM(BB57:BB58)</f>
        <v>0</v>
      </c>
      <c r="BC59" s="162">
        <f>SUM(BC57:BC58)</f>
        <v>0</v>
      </c>
      <c r="BD59" s="162">
        <f>SUM(BD57:BD58)</f>
        <v>0</v>
      </c>
      <c r="BE59" s="162">
        <f>SUM(BE57:BE58)</f>
        <v>0</v>
      </c>
    </row>
    <row r="60" spans="1:15" ht="12.75">
      <c r="A60" s="143" t="s">
        <v>64</v>
      </c>
      <c r="B60" s="144" t="s">
        <v>159</v>
      </c>
      <c r="C60" s="145" t="s">
        <v>160</v>
      </c>
      <c r="D60" s="146"/>
      <c r="E60" s="147"/>
      <c r="F60" s="147"/>
      <c r="G60" s="148"/>
      <c r="H60" s="149"/>
      <c r="I60" s="149"/>
      <c r="O60" s="150">
        <v>1</v>
      </c>
    </row>
    <row r="61" spans="1:104" ht="12.75">
      <c r="A61" s="151">
        <v>36</v>
      </c>
      <c r="B61" s="152" t="s">
        <v>161</v>
      </c>
      <c r="C61" s="153" t="s">
        <v>162</v>
      </c>
      <c r="D61" s="154" t="s">
        <v>81</v>
      </c>
      <c r="E61" s="155">
        <v>124</v>
      </c>
      <c r="F61" s="155"/>
      <c r="G61" s="156">
        <f aca="true" t="shared" si="18" ref="G61:G68">E61*F61</f>
        <v>0</v>
      </c>
      <c r="O61" s="150">
        <v>2</v>
      </c>
      <c r="AA61" s="123">
        <v>12</v>
      </c>
      <c r="AB61" s="123">
        <v>0</v>
      </c>
      <c r="AC61" s="123">
        <v>39</v>
      </c>
      <c r="AZ61" s="123">
        <v>2</v>
      </c>
      <c r="BA61" s="123">
        <f aca="true" t="shared" si="19" ref="BA61:BA68">IF(AZ61=1,G61,0)</f>
        <v>0</v>
      </c>
      <c r="BB61" s="123">
        <f aca="true" t="shared" si="20" ref="BB61:BB68">IF(AZ61=2,G61,0)</f>
        <v>0</v>
      </c>
      <c r="BC61" s="123">
        <f aca="true" t="shared" si="21" ref="BC61:BC68">IF(AZ61=3,G61,0)</f>
        <v>0</v>
      </c>
      <c r="BD61" s="123">
        <f aca="true" t="shared" si="22" ref="BD61:BD68">IF(AZ61=4,G61,0)</f>
        <v>0</v>
      </c>
      <c r="BE61" s="123">
        <f aca="true" t="shared" si="23" ref="BE61:BE68">IF(AZ61=5,G61,0)</f>
        <v>0</v>
      </c>
      <c r="CZ61" s="123">
        <v>0</v>
      </c>
    </row>
    <row r="62" spans="1:104" ht="12.75">
      <c r="A62" s="151">
        <v>37</v>
      </c>
      <c r="B62" s="152" t="s">
        <v>163</v>
      </c>
      <c r="C62" s="153" t="s">
        <v>164</v>
      </c>
      <c r="D62" s="154" t="s">
        <v>81</v>
      </c>
      <c r="E62" s="155">
        <v>124</v>
      </c>
      <c r="F62" s="155"/>
      <c r="G62" s="156">
        <f t="shared" si="18"/>
        <v>0</v>
      </c>
      <c r="O62" s="150">
        <v>2</v>
      </c>
      <c r="AA62" s="123">
        <v>12</v>
      </c>
      <c r="AB62" s="123">
        <v>0</v>
      </c>
      <c r="AC62" s="123">
        <v>40</v>
      </c>
      <c r="AZ62" s="123">
        <v>2</v>
      </c>
      <c r="BA62" s="123">
        <f t="shared" si="19"/>
        <v>0</v>
      </c>
      <c r="BB62" s="123">
        <f t="shared" si="20"/>
        <v>0</v>
      </c>
      <c r="BC62" s="123">
        <f t="shared" si="21"/>
        <v>0</v>
      </c>
      <c r="BD62" s="123">
        <f t="shared" si="22"/>
        <v>0</v>
      </c>
      <c r="BE62" s="123">
        <f t="shared" si="23"/>
        <v>0</v>
      </c>
      <c r="CZ62" s="123">
        <v>0.00383</v>
      </c>
    </row>
    <row r="63" spans="1:104" ht="12.75">
      <c r="A63" s="151">
        <v>38</v>
      </c>
      <c r="B63" s="152" t="s">
        <v>165</v>
      </c>
      <c r="C63" s="153" t="s">
        <v>166</v>
      </c>
      <c r="D63" s="154" t="s">
        <v>140</v>
      </c>
      <c r="E63" s="155">
        <v>1.43</v>
      </c>
      <c r="F63" s="155"/>
      <c r="G63" s="156">
        <f t="shared" si="18"/>
        <v>0</v>
      </c>
      <c r="O63" s="150">
        <v>2</v>
      </c>
      <c r="AA63" s="123">
        <v>12</v>
      </c>
      <c r="AB63" s="123">
        <v>0</v>
      </c>
      <c r="AC63" s="123">
        <v>41</v>
      </c>
      <c r="AZ63" s="123">
        <v>2</v>
      </c>
      <c r="BA63" s="123">
        <f t="shared" si="19"/>
        <v>0</v>
      </c>
      <c r="BB63" s="123">
        <f t="shared" si="20"/>
        <v>0</v>
      </c>
      <c r="BC63" s="123">
        <f t="shared" si="21"/>
        <v>0</v>
      </c>
      <c r="BD63" s="123">
        <f t="shared" si="22"/>
        <v>0</v>
      </c>
      <c r="BE63" s="123">
        <f t="shared" si="23"/>
        <v>0</v>
      </c>
      <c r="CZ63" s="123">
        <v>0</v>
      </c>
    </row>
    <row r="64" spans="1:104" ht="12.75">
      <c r="A64" s="151">
        <v>39</v>
      </c>
      <c r="B64" s="152" t="s">
        <v>167</v>
      </c>
      <c r="C64" s="153" t="s">
        <v>168</v>
      </c>
      <c r="D64" s="154" t="s">
        <v>81</v>
      </c>
      <c r="E64" s="155">
        <v>12.6</v>
      </c>
      <c r="F64" s="155"/>
      <c r="G64" s="156">
        <f t="shared" si="18"/>
        <v>0</v>
      </c>
      <c r="O64" s="150">
        <v>2</v>
      </c>
      <c r="AA64" s="123">
        <v>12</v>
      </c>
      <c r="AB64" s="123">
        <v>0</v>
      </c>
      <c r="AC64" s="123">
        <v>42</v>
      </c>
      <c r="AZ64" s="123">
        <v>2</v>
      </c>
      <c r="BA64" s="123">
        <f t="shared" si="19"/>
        <v>0</v>
      </c>
      <c r="BB64" s="123">
        <f t="shared" si="20"/>
        <v>0</v>
      </c>
      <c r="BC64" s="123">
        <f t="shared" si="21"/>
        <v>0</v>
      </c>
      <c r="BD64" s="123">
        <f t="shared" si="22"/>
        <v>0</v>
      </c>
      <c r="BE64" s="123">
        <f t="shared" si="23"/>
        <v>0</v>
      </c>
      <c r="CZ64" s="123">
        <v>0.00345</v>
      </c>
    </row>
    <row r="65" spans="1:104" ht="12.75">
      <c r="A65" s="151">
        <v>40</v>
      </c>
      <c r="B65" s="152" t="s">
        <v>65</v>
      </c>
      <c r="C65" s="153" t="s">
        <v>169</v>
      </c>
      <c r="D65" s="154" t="s">
        <v>81</v>
      </c>
      <c r="E65" s="155">
        <v>11.2</v>
      </c>
      <c r="F65" s="155"/>
      <c r="G65" s="156">
        <f t="shared" si="18"/>
        <v>0</v>
      </c>
      <c r="O65" s="150">
        <v>2</v>
      </c>
      <c r="AA65" s="123">
        <v>12</v>
      </c>
      <c r="AB65" s="123">
        <v>0</v>
      </c>
      <c r="AC65" s="123">
        <v>43</v>
      </c>
      <c r="AZ65" s="123">
        <v>2</v>
      </c>
      <c r="BA65" s="123">
        <f t="shared" si="19"/>
        <v>0</v>
      </c>
      <c r="BB65" s="123">
        <f t="shared" si="20"/>
        <v>0</v>
      </c>
      <c r="BC65" s="123">
        <f t="shared" si="21"/>
        <v>0</v>
      </c>
      <c r="BD65" s="123">
        <f t="shared" si="22"/>
        <v>0</v>
      </c>
      <c r="BE65" s="123">
        <f t="shared" si="23"/>
        <v>0</v>
      </c>
      <c r="CZ65" s="123">
        <v>0</v>
      </c>
    </row>
    <row r="66" spans="1:104" ht="12.75">
      <c r="A66" s="151">
        <v>41</v>
      </c>
      <c r="B66" s="152" t="s">
        <v>170</v>
      </c>
      <c r="C66" s="153" t="s">
        <v>171</v>
      </c>
      <c r="D66" s="154" t="s">
        <v>81</v>
      </c>
      <c r="E66" s="155">
        <v>12.6</v>
      </c>
      <c r="F66" s="155"/>
      <c r="G66" s="156">
        <f t="shared" si="18"/>
        <v>0</v>
      </c>
      <c r="O66" s="150">
        <v>2</v>
      </c>
      <c r="AA66" s="123">
        <v>12</v>
      </c>
      <c r="AB66" s="123">
        <v>0</v>
      </c>
      <c r="AC66" s="123">
        <v>44</v>
      </c>
      <c r="AZ66" s="123">
        <v>2</v>
      </c>
      <c r="BA66" s="123">
        <f t="shared" si="19"/>
        <v>0</v>
      </c>
      <c r="BB66" s="123">
        <f t="shared" si="20"/>
        <v>0</v>
      </c>
      <c r="BC66" s="123">
        <f t="shared" si="21"/>
        <v>0</v>
      </c>
      <c r="BD66" s="123">
        <f t="shared" si="22"/>
        <v>0</v>
      </c>
      <c r="BE66" s="123">
        <f t="shared" si="23"/>
        <v>0</v>
      </c>
      <c r="CZ66" s="123">
        <v>0.0031</v>
      </c>
    </row>
    <row r="67" spans="1:104" ht="22.5">
      <c r="A67" s="151">
        <v>42</v>
      </c>
      <c r="B67" s="152" t="s">
        <v>172</v>
      </c>
      <c r="C67" s="153" t="s">
        <v>173</v>
      </c>
      <c r="D67" s="154" t="s">
        <v>81</v>
      </c>
      <c r="E67" s="155">
        <v>6.3</v>
      </c>
      <c r="F67" s="155"/>
      <c r="G67" s="156">
        <f t="shared" si="18"/>
        <v>0</v>
      </c>
      <c r="O67" s="150">
        <v>2</v>
      </c>
      <c r="AA67" s="123">
        <v>12</v>
      </c>
      <c r="AB67" s="123">
        <v>0</v>
      </c>
      <c r="AC67" s="123">
        <v>45</v>
      </c>
      <c r="AZ67" s="123">
        <v>2</v>
      </c>
      <c r="BA67" s="123">
        <f t="shared" si="19"/>
        <v>0</v>
      </c>
      <c r="BB67" s="123">
        <f t="shared" si="20"/>
        <v>0</v>
      </c>
      <c r="BC67" s="123">
        <f t="shared" si="21"/>
        <v>0</v>
      </c>
      <c r="BD67" s="123">
        <f t="shared" si="22"/>
        <v>0</v>
      </c>
      <c r="BE67" s="123">
        <f t="shared" si="23"/>
        <v>0</v>
      </c>
      <c r="CZ67" s="123">
        <v>0.00347</v>
      </c>
    </row>
    <row r="68" spans="1:104" ht="12.75">
      <c r="A68" s="151">
        <v>43</v>
      </c>
      <c r="B68" s="152" t="s">
        <v>174</v>
      </c>
      <c r="C68" s="153" t="s">
        <v>175</v>
      </c>
      <c r="D68" s="154" t="s">
        <v>81</v>
      </c>
      <c r="E68" s="155">
        <v>4.8</v>
      </c>
      <c r="F68" s="155"/>
      <c r="G68" s="156">
        <f t="shared" si="18"/>
        <v>0</v>
      </c>
      <c r="O68" s="150">
        <v>2</v>
      </c>
      <c r="AA68" s="123">
        <v>12</v>
      </c>
      <c r="AB68" s="123">
        <v>0</v>
      </c>
      <c r="AC68" s="123">
        <v>46</v>
      </c>
      <c r="AZ68" s="123">
        <v>2</v>
      </c>
      <c r="BA68" s="123">
        <f t="shared" si="19"/>
        <v>0</v>
      </c>
      <c r="BB68" s="123">
        <f t="shared" si="20"/>
        <v>0</v>
      </c>
      <c r="BC68" s="123">
        <f t="shared" si="21"/>
        <v>0</v>
      </c>
      <c r="BD68" s="123">
        <f t="shared" si="22"/>
        <v>0</v>
      </c>
      <c r="BE68" s="123">
        <f t="shared" si="23"/>
        <v>0</v>
      </c>
      <c r="CZ68" s="123">
        <v>0.00491</v>
      </c>
    </row>
    <row r="69" spans="1:57" ht="12.75">
      <c r="A69" s="157"/>
      <c r="B69" s="158" t="s">
        <v>67</v>
      </c>
      <c r="C69" s="159" t="str">
        <f>CONCATENATE(B60," ",C60)</f>
        <v>764 Konstrukce klempířské</v>
      </c>
      <c r="D69" s="157"/>
      <c r="E69" s="160"/>
      <c r="F69" s="160"/>
      <c r="G69" s="161">
        <f>SUM(G60:G68)</f>
        <v>0</v>
      </c>
      <c r="O69" s="150">
        <v>4</v>
      </c>
      <c r="BA69" s="162">
        <f>SUM(BA60:BA68)</f>
        <v>0</v>
      </c>
      <c r="BB69" s="162">
        <f>SUM(BB60:BB68)</f>
        <v>0</v>
      </c>
      <c r="BC69" s="162">
        <f>SUM(BC60:BC68)</f>
        <v>0</v>
      </c>
      <c r="BD69" s="162">
        <f>SUM(BD60:BD68)</f>
        <v>0</v>
      </c>
      <c r="BE69" s="162">
        <f>SUM(BE60:BE68)</f>
        <v>0</v>
      </c>
    </row>
    <row r="70" spans="1:15" ht="12.75">
      <c r="A70" s="143" t="s">
        <v>64</v>
      </c>
      <c r="B70" s="144" t="s">
        <v>176</v>
      </c>
      <c r="C70" s="145" t="s">
        <v>177</v>
      </c>
      <c r="D70" s="146"/>
      <c r="E70" s="147"/>
      <c r="F70" s="147"/>
      <c r="G70" s="148"/>
      <c r="H70" s="149"/>
      <c r="I70" s="149"/>
      <c r="O70" s="150">
        <v>1</v>
      </c>
    </row>
    <row r="71" spans="1:104" ht="22.5">
      <c r="A71" s="151">
        <v>44</v>
      </c>
      <c r="B71" s="152" t="s">
        <v>178</v>
      </c>
      <c r="C71" s="153" t="s">
        <v>179</v>
      </c>
      <c r="D71" s="154" t="s">
        <v>104</v>
      </c>
      <c r="E71" s="155">
        <v>3</v>
      </c>
      <c r="F71" s="155"/>
      <c r="G71" s="156">
        <f>E71*F71</f>
        <v>0</v>
      </c>
      <c r="O71" s="150">
        <v>2</v>
      </c>
      <c r="AA71" s="123">
        <v>12</v>
      </c>
      <c r="AB71" s="123">
        <v>0</v>
      </c>
      <c r="AC71" s="123">
        <v>47</v>
      </c>
      <c r="AZ71" s="123">
        <v>2</v>
      </c>
      <c r="BA71" s="123">
        <f>IF(AZ71=1,G71,0)</f>
        <v>0</v>
      </c>
      <c r="BB71" s="123">
        <f>IF(AZ71=2,G71,0)</f>
        <v>0</v>
      </c>
      <c r="BC71" s="123">
        <f>IF(AZ71=3,G71,0)</f>
        <v>0</v>
      </c>
      <c r="BD71" s="123">
        <f>IF(AZ71=4,G71,0)</f>
        <v>0</v>
      </c>
      <c r="BE71" s="123">
        <f>IF(AZ71=5,G71,0)</f>
        <v>0</v>
      </c>
      <c r="CZ71" s="123">
        <v>0.02836</v>
      </c>
    </row>
    <row r="72" spans="1:104" ht="22.5">
      <c r="A72" s="151">
        <v>45</v>
      </c>
      <c r="B72" s="152" t="s">
        <v>180</v>
      </c>
      <c r="C72" s="153" t="s">
        <v>181</v>
      </c>
      <c r="D72" s="154" t="s">
        <v>104</v>
      </c>
      <c r="E72" s="155">
        <v>2</v>
      </c>
      <c r="F72" s="155"/>
      <c r="G72" s="156">
        <f>E72*F72</f>
        <v>0</v>
      </c>
      <c r="O72" s="150">
        <v>2</v>
      </c>
      <c r="AA72" s="123">
        <v>12</v>
      </c>
      <c r="AB72" s="123">
        <v>0</v>
      </c>
      <c r="AC72" s="123">
        <v>48</v>
      </c>
      <c r="AZ72" s="123">
        <v>2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0.02432</v>
      </c>
    </row>
    <row r="73" spans="1:104" ht="12.75">
      <c r="A73" s="151">
        <v>46</v>
      </c>
      <c r="B73" s="152" t="s">
        <v>180</v>
      </c>
      <c r="C73" s="153" t="s">
        <v>214</v>
      </c>
      <c r="D73" s="154" t="s">
        <v>104</v>
      </c>
      <c r="E73" s="155">
        <v>1</v>
      </c>
      <c r="F73" s="155"/>
      <c r="G73" s="156">
        <f>E73*F73</f>
        <v>0</v>
      </c>
      <c r="O73" s="150">
        <v>2</v>
      </c>
      <c r="AA73" s="123">
        <v>12</v>
      </c>
      <c r="AB73" s="123">
        <v>1</v>
      </c>
      <c r="AC73" s="123">
        <v>49</v>
      </c>
      <c r="AZ73" s="123">
        <v>2</v>
      </c>
      <c r="BA73" s="123">
        <f>IF(AZ73=1,G73,0)</f>
        <v>0</v>
      </c>
      <c r="BB73" s="123">
        <f>IF(AZ73=2,G73,0)</f>
        <v>0</v>
      </c>
      <c r="BC73" s="123">
        <f>IF(AZ73=3,G73,0)</f>
        <v>0</v>
      </c>
      <c r="BD73" s="123">
        <f>IF(AZ73=4,G73,0)</f>
        <v>0</v>
      </c>
      <c r="BE73" s="123">
        <f>IF(AZ73=5,G73,0)</f>
        <v>0</v>
      </c>
      <c r="CZ73" s="123">
        <v>0.129</v>
      </c>
    </row>
    <row r="74" spans="1:104" ht="12.75">
      <c r="A74" s="151">
        <v>47</v>
      </c>
      <c r="B74" s="152" t="s">
        <v>219</v>
      </c>
      <c r="C74" s="153" t="s">
        <v>215</v>
      </c>
      <c r="D74" s="154" t="s">
        <v>104</v>
      </c>
      <c r="E74" s="155">
        <v>6</v>
      </c>
      <c r="F74" s="155"/>
      <c r="G74" s="156">
        <f>E74*F74</f>
        <v>0</v>
      </c>
      <c r="O74" s="150">
        <v>2</v>
      </c>
      <c r="AA74" s="123">
        <v>12</v>
      </c>
      <c r="AB74" s="123">
        <v>0</v>
      </c>
      <c r="AC74" s="123">
        <v>50</v>
      </c>
      <c r="AZ74" s="123">
        <v>2</v>
      </c>
      <c r="BA74" s="123">
        <f>IF(AZ74=1,G74,0)</f>
        <v>0</v>
      </c>
      <c r="BB74" s="123">
        <f>IF(AZ74=2,G74,0)</f>
        <v>0</v>
      </c>
      <c r="BC74" s="123">
        <f>IF(AZ74=3,G74,0)</f>
        <v>0</v>
      </c>
      <c r="BD74" s="123">
        <f>IF(AZ74=4,G74,0)</f>
        <v>0</v>
      </c>
      <c r="BE74" s="123">
        <f>IF(AZ74=5,G74,0)</f>
        <v>0</v>
      </c>
      <c r="CZ74" s="123">
        <v>0</v>
      </c>
    </row>
    <row r="75" spans="1:104" ht="12.75">
      <c r="A75" s="151">
        <v>48</v>
      </c>
      <c r="B75" s="152" t="s">
        <v>182</v>
      </c>
      <c r="C75" s="153" t="s">
        <v>183</v>
      </c>
      <c r="D75" s="154" t="s">
        <v>72</v>
      </c>
      <c r="E75" s="155">
        <v>22.4</v>
      </c>
      <c r="F75" s="155"/>
      <c r="G75" s="156">
        <f>E75*F75</f>
        <v>0</v>
      </c>
      <c r="O75" s="150">
        <v>2</v>
      </c>
      <c r="AA75" s="123">
        <v>12</v>
      </c>
      <c r="AB75" s="123">
        <v>0</v>
      </c>
      <c r="AC75" s="123">
        <v>51</v>
      </c>
      <c r="AZ75" s="123">
        <v>2</v>
      </c>
      <c r="BA75" s="123">
        <f>IF(AZ75=1,G75,0)</f>
        <v>0</v>
      </c>
      <c r="BB75" s="123">
        <f>IF(AZ75=2,G75,0)</f>
        <v>0</v>
      </c>
      <c r="BC75" s="123">
        <f>IF(AZ75=3,G75,0)</f>
        <v>0</v>
      </c>
      <c r="BD75" s="123">
        <f>IF(AZ75=4,G75,0)</f>
        <v>0</v>
      </c>
      <c r="BE75" s="123">
        <f>IF(AZ75=5,G75,0)</f>
        <v>0</v>
      </c>
      <c r="CZ75" s="123">
        <v>0</v>
      </c>
    </row>
    <row r="76" spans="1:57" ht="12.75">
      <c r="A76" s="157"/>
      <c r="B76" s="158" t="s">
        <v>67</v>
      </c>
      <c r="C76" s="159" t="str">
        <f>CONCATENATE(B70," ",C70)</f>
        <v>766 Konstrukce truhlářské</v>
      </c>
      <c r="D76" s="157"/>
      <c r="E76" s="160"/>
      <c r="F76" s="160"/>
      <c r="G76" s="161">
        <f>SUM(G70:G75)</f>
        <v>0</v>
      </c>
      <c r="O76" s="150">
        <v>4</v>
      </c>
      <c r="BA76" s="162">
        <f>SUM(BA70:BA75)</f>
        <v>0</v>
      </c>
      <c r="BB76" s="162">
        <f>SUM(BB70:BB75)</f>
        <v>0</v>
      </c>
      <c r="BC76" s="162">
        <f>SUM(BC70:BC75)</f>
        <v>0</v>
      </c>
      <c r="BD76" s="162">
        <f>SUM(BD70:BD75)</f>
        <v>0</v>
      </c>
      <c r="BE76" s="162">
        <f>SUM(BE70:BE75)</f>
        <v>0</v>
      </c>
    </row>
    <row r="77" spans="1:15" ht="12.75">
      <c r="A77" s="143" t="s">
        <v>64</v>
      </c>
      <c r="B77" s="144" t="s">
        <v>184</v>
      </c>
      <c r="C77" s="145" t="s">
        <v>185</v>
      </c>
      <c r="D77" s="146"/>
      <c r="E77" s="147"/>
      <c r="F77" s="147"/>
      <c r="G77" s="148"/>
      <c r="H77" s="149"/>
      <c r="I77" s="149"/>
      <c r="O77" s="150">
        <v>1</v>
      </c>
    </row>
    <row r="78" spans="1:104" ht="22.5">
      <c r="A78" s="151">
        <v>49</v>
      </c>
      <c r="B78" s="152" t="s">
        <v>186</v>
      </c>
      <c r="C78" s="153" t="s">
        <v>216</v>
      </c>
      <c r="D78" s="154" t="s">
        <v>104</v>
      </c>
      <c r="E78" s="155">
        <v>1</v>
      </c>
      <c r="F78" s="155"/>
      <c r="G78" s="156">
        <f>E78*F78</f>
        <v>0</v>
      </c>
      <c r="O78" s="150">
        <v>2</v>
      </c>
      <c r="AA78" s="123">
        <v>12</v>
      </c>
      <c r="AB78" s="123">
        <v>0</v>
      </c>
      <c r="AC78" s="123">
        <v>52</v>
      </c>
      <c r="AZ78" s="123">
        <v>2</v>
      </c>
      <c r="BA78" s="123">
        <f>IF(AZ78=1,G78,0)</f>
        <v>0</v>
      </c>
      <c r="BB78" s="123">
        <f>IF(AZ78=2,G78,0)</f>
        <v>0</v>
      </c>
      <c r="BC78" s="123">
        <f>IF(AZ78=3,G78,0)</f>
        <v>0</v>
      </c>
      <c r="BD78" s="123">
        <f>IF(AZ78=4,G78,0)</f>
        <v>0</v>
      </c>
      <c r="BE78" s="123">
        <f>IF(AZ78=5,G78,0)</f>
        <v>0</v>
      </c>
      <c r="CZ78" s="123">
        <v>0.05747</v>
      </c>
    </row>
    <row r="79" spans="1:15" ht="22.5">
      <c r="A79" s="151">
        <v>50</v>
      </c>
      <c r="B79" s="152" t="s">
        <v>186</v>
      </c>
      <c r="C79" s="153" t="s">
        <v>217</v>
      </c>
      <c r="D79" s="154" t="s">
        <v>104</v>
      </c>
      <c r="E79" s="155">
        <v>1</v>
      </c>
      <c r="F79" s="155"/>
      <c r="G79" s="156"/>
      <c r="O79" s="150"/>
    </row>
    <row r="80" spans="1:15" ht="12.75">
      <c r="A80" s="151">
        <v>51</v>
      </c>
      <c r="B80" s="152" t="s">
        <v>219</v>
      </c>
      <c r="C80" s="153" t="s">
        <v>218</v>
      </c>
      <c r="D80" s="154" t="s">
        <v>104</v>
      </c>
      <c r="E80" s="155">
        <v>2</v>
      </c>
      <c r="F80" s="155"/>
      <c r="G80" s="156"/>
      <c r="O80" s="150"/>
    </row>
    <row r="81" spans="1:104" ht="12.75">
      <c r="A81" s="151">
        <v>52</v>
      </c>
      <c r="B81" s="152" t="s">
        <v>187</v>
      </c>
      <c r="C81" s="153" t="s">
        <v>188</v>
      </c>
      <c r="D81" s="154" t="s">
        <v>189</v>
      </c>
      <c r="E81" s="155">
        <v>180</v>
      </c>
      <c r="F81" s="155"/>
      <c r="G81" s="156">
        <f>E81*F81</f>
        <v>0</v>
      </c>
      <c r="O81" s="150">
        <v>2</v>
      </c>
      <c r="AA81" s="123">
        <v>12</v>
      </c>
      <c r="AB81" s="123">
        <v>0</v>
      </c>
      <c r="AC81" s="123">
        <v>53</v>
      </c>
      <c r="AZ81" s="123">
        <v>2</v>
      </c>
      <c r="BA81" s="123">
        <f>IF(AZ81=1,G81,0)</f>
        <v>0</v>
      </c>
      <c r="BB81" s="123">
        <f>IF(AZ81=2,G81,0)</f>
        <v>0</v>
      </c>
      <c r="BC81" s="123">
        <f>IF(AZ81=3,G81,0)</f>
        <v>0</v>
      </c>
      <c r="BD81" s="123">
        <f>IF(AZ81=4,G81,0)</f>
        <v>0</v>
      </c>
      <c r="BE81" s="123">
        <f>IF(AZ81=5,G81,0)</f>
        <v>0</v>
      </c>
      <c r="CZ81" s="123">
        <v>5E-05</v>
      </c>
    </row>
    <row r="82" spans="1:104" ht="22.5">
      <c r="A82" s="151">
        <v>53</v>
      </c>
      <c r="B82" s="152" t="s">
        <v>21</v>
      </c>
      <c r="C82" s="153" t="s">
        <v>190</v>
      </c>
      <c r="D82" s="154" t="s">
        <v>66</v>
      </c>
      <c r="E82" s="155">
        <v>2</v>
      </c>
      <c r="F82" s="155"/>
      <c r="G82" s="156">
        <f>E82*F82</f>
        <v>0</v>
      </c>
      <c r="O82" s="150">
        <v>2</v>
      </c>
      <c r="AA82" s="123">
        <v>12</v>
      </c>
      <c r="AB82" s="123">
        <v>0</v>
      </c>
      <c r="AC82" s="123">
        <v>54</v>
      </c>
      <c r="AZ82" s="123">
        <v>2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0.01412</v>
      </c>
    </row>
    <row r="83" spans="1:104" ht="12.75">
      <c r="A83" s="151">
        <v>54</v>
      </c>
      <c r="B83" s="152" t="s">
        <v>191</v>
      </c>
      <c r="C83" s="153" t="s">
        <v>192</v>
      </c>
      <c r="D83" s="154" t="s">
        <v>81</v>
      </c>
      <c r="E83" s="155">
        <v>11.3</v>
      </c>
      <c r="F83" s="155"/>
      <c r="G83" s="156">
        <f>E83*F83</f>
        <v>0</v>
      </c>
      <c r="O83" s="150">
        <v>2</v>
      </c>
      <c r="AA83" s="123">
        <v>12</v>
      </c>
      <c r="AB83" s="123">
        <v>0</v>
      </c>
      <c r="AC83" s="123">
        <v>55</v>
      </c>
      <c r="AZ83" s="123">
        <v>2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0.01808</v>
      </c>
    </row>
    <row r="84" spans="1:57" ht="12.75">
      <c r="A84" s="157"/>
      <c r="B84" s="158" t="s">
        <v>67</v>
      </c>
      <c r="C84" s="159" t="str">
        <f>CONCATENATE(B77," ",C77)</f>
        <v>767 Konstrukce zámečnické</v>
      </c>
      <c r="D84" s="157"/>
      <c r="E84" s="160"/>
      <c r="F84" s="160"/>
      <c r="G84" s="161">
        <f>SUM(G77:G83)</f>
        <v>0</v>
      </c>
      <c r="O84" s="150">
        <v>4</v>
      </c>
      <c r="BA84" s="162">
        <f>SUM(BA77:BA83)</f>
        <v>0</v>
      </c>
      <c r="BB84" s="162">
        <f>SUM(BB77:BB83)</f>
        <v>0</v>
      </c>
      <c r="BC84" s="162">
        <f>SUM(BC77:BC83)</f>
        <v>0</v>
      </c>
      <c r="BD84" s="162">
        <f>SUM(BD77:BD83)</f>
        <v>0</v>
      </c>
      <c r="BE84" s="162">
        <f>SUM(BE77:BE83)</f>
        <v>0</v>
      </c>
    </row>
    <row r="85" spans="1:15" ht="12.75">
      <c r="A85" s="143" t="s">
        <v>64</v>
      </c>
      <c r="B85" s="144" t="s">
        <v>193</v>
      </c>
      <c r="C85" s="145" t="s">
        <v>194</v>
      </c>
      <c r="D85" s="146"/>
      <c r="E85" s="147"/>
      <c r="F85" s="147"/>
      <c r="G85" s="148"/>
      <c r="H85" s="149"/>
      <c r="I85" s="149"/>
      <c r="O85" s="150">
        <v>1</v>
      </c>
    </row>
    <row r="86" spans="1:104" ht="22.5">
      <c r="A86" s="151">
        <v>55</v>
      </c>
      <c r="B86" s="152" t="s">
        <v>195</v>
      </c>
      <c r="C86" s="153" t="s">
        <v>196</v>
      </c>
      <c r="D86" s="154" t="s">
        <v>72</v>
      </c>
      <c r="E86" s="155">
        <v>153.2</v>
      </c>
      <c r="F86" s="155"/>
      <c r="G86" s="156">
        <f>E86*F86</f>
        <v>0</v>
      </c>
      <c r="O86" s="150">
        <v>2</v>
      </c>
      <c r="AA86" s="123">
        <v>12</v>
      </c>
      <c r="AB86" s="123">
        <v>0</v>
      </c>
      <c r="AC86" s="123">
        <v>56</v>
      </c>
      <c r="AZ86" s="123">
        <v>2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0.00037</v>
      </c>
    </row>
    <row r="87" spans="1:104" ht="22.5">
      <c r="A87" s="151">
        <v>56</v>
      </c>
      <c r="B87" s="152" t="s">
        <v>197</v>
      </c>
      <c r="C87" s="153" t="s">
        <v>198</v>
      </c>
      <c r="D87" s="154" t="s">
        <v>72</v>
      </c>
      <c r="E87" s="155">
        <v>114.3</v>
      </c>
      <c r="F87" s="155"/>
      <c r="G87" s="156">
        <f>E87*F87</f>
        <v>0</v>
      </c>
      <c r="O87" s="150">
        <v>2</v>
      </c>
      <c r="AA87" s="123">
        <v>12</v>
      </c>
      <c r="AB87" s="123">
        <v>0</v>
      </c>
      <c r="AC87" s="123">
        <v>57</v>
      </c>
      <c r="AZ87" s="123">
        <v>2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0.00026</v>
      </c>
    </row>
    <row r="88" spans="1:104" ht="12.75">
      <c r="A88" s="151">
        <v>57</v>
      </c>
      <c r="B88" s="152" t="s">
        <v>199</v>
      </c>
      <c r="C88" s="153" t="s">
        <v>200</v>
      </c>
      <c r="D88" s="154" t="s">
        <v>72</v>
      </c>
      <c r="E88" s="155">
        <v>136.2</v>
      </c>
      <c r="F88" s="155"/>
      <c r="G88" s="156">
        <f>E88*F88</f>
        <v>0</v>
      </c>
      <c r="O88" s="150">
        <v>2</v>
      </c>
      <c r="AA88" s="123">
        <v>12</v>
      </c>
      <c r="AB88" s="123">
        <v>0</v>
      </c>
      <c r="AC88" s="123">
        <v>58</v>
      </c>
      <c r="AZ88" s="123">
        <v>2</v>
      </c>
      <c r="BA88" s="123">
        <f>IF(AZ88=1,G88,0)</f>
        <v>0</v>
      </c>
      <c r="BB88" s="123">
        <f>IF(AZ88=2,G88,0)</f>
        <v>0</v>
      </c>
      <c r="BC88" s="123">
        <f>IF(AZ88=3,G88,0)</f>
        <v>0</v>
      </c>
      <c r="BD88" s="123">
        <f>IF(AZ88=4,G88,0)</f>
        <v>0</v>
      </c>
      <c r="BE88" s="123">
        <f>IF(AZ88=5,G88,0)</f>
        <v>0</v>
      </c>
      <c r="CZ88" s="123">
        <v>1E-05</v>
      </c>
    </row>
    <row r="89" spans="1:104" ht="22.5">
      <c r="A89" s="151">
        <v>58</v>
      </c>
      <c r="B89" s="152" t="s">
        <v>195</v>
      </c>
      <c r="C89" s="153" t="s">
        <v>196</v>
      </c>
      <c r="D89" s="154" t="s">
        <v>72</v>
      </c>
      <c r="E89" s="155">
        <v>68.4</v>
      </c>
      <c r="F89" s="155"/>
      <c r="G89" s="156">
        <f>E89*F89</f>
        <v>0</v>
      </c>
      <c r="O89" s="150">
        <v>2</v>
      </c>
      <c r="AA89" s="123">
        <v>12</v>
      </c>
      <c r="AB89" s="123">
        <v>0</v>
      </c>
      <c r="AC89" s="123">
        <v>59</v>
      </c>
      <c r="AZ89" s="123">
        <v>2</v>
      </c>
      <c r="BA89" s="123">
        <f>IF(AZ89=1,G89,0)</f>
        <v>0</v>
      </c>
      <c r="BB89" s="123">
        <f>IF(AZ89=2,G89,0)</f>
        <v>0</v>
      </c>
      <c r="BC89" s="123">
        <f>IF(AZ89=3,G89,0)</f>
        <v>0</v>
      </c>
      <c r="BD89" s="123">
        <f>IF(AZ89=4,G89,0)</f>
        <v>0</v>
      </c>
      <c r="BE89" s="123">
        <f>IF(AZ89=5,G89,0)</f>
        <v>0</v>
      </c>
      <c r="CZ89" s="123">
        <v>0.00037</v>
      </c>
    </row>
    <row r="90" spans="1:57" ht="12.75">
      <c r="A90" s="157"/>
      <c r="B90" s="158" t="s">
        <v>67</v>
      </c>
      <c r="C90" s="159" t="str">
        <f>CONCATENATE(B85," ",C85)</f>
        <v>783 Nátěry</v>
      </c>
      <c r="D90" s="157"/>
      <c r="E90" s="160"/>
      <c r="F90" s="160"/>
      <c r="G90" s="161">
        <f>SUM(G85:G89)</f>
        <v>0</v>
      </c>
      <c r="O90" s="150">
        <v>4</v>
      </c>
      <c r="BA90" s="162">
        <f>SUM(BA85:BA89)</f>
        <v>0</v>
      </c>
      <c r="BB90" s="162">
        <f>SUM(BB85:BB89)</f>
        <v>0</v>
      </c>
      <c r="BC90" s="162">
        <f>SUM(BC85:BC89)</f>
        <v>0</v>
      </c>
      <c r="BD90" s="162">
        <f>SUM(BD85:BD89)</f>
        <v>0</v>
      </c>
      <c r="BE90" s="162">
        <f>SUM(BE85:BE89)</f>
        <v>0</v>
      </c>
    </row>
    <row r="91" spans="1:15" ht="12.75">
      <c r="A91" s="143" t="s">
        <v>64</v>
      </c>
      <c r="B91" s="144" t="s">
        <v>201</v>
      </c>
      <c r="C91" s="145" t="s">
        <v>202</v>
      </c>
      <c r="D91" s="146"/>
      <c r="E91" s="147"/>
      <c r="F91" s="147"/>
      <c r="G91" s="148"/>
      <c r="H91" s="149"/>
      <c r="I91" s="149"/>
      <c r="O91" s="150">
        <v>1</v>
      </c>
    </row>
    <row r="92" spans="1:104" ht="22.5">
      <c r="A92" s="151">
        <v>59</v>
      </c>
      <c r="B92" s="152" t="s">
        <v>203</v>
      </c>
      <c r="C92" s="153" t="s">
        <v>204</v>
      </c>
      <c r="D92" s="154" t="s">
        <v>81</v>
      </c>
      <c r="E92" s="155">
        <v>94.7</v>
      </c>
      <c r="F92" s="155"/>
      <c r="G92" s="156">
        <f>E92*F92</f>
        <v>0</v>
      </c>
      <c r="O92" s="150">
        <v>2</v>
      </c>
      <c r="AA92" s="123">
        <v>12</v>
      </c>
      <c r="AB92" s="123">
        <v>0</v>
      </c>
      <c r="AC92" s="123">
        <v>60</v>
      </c>
      <c r="AZ92" s="123">
        <v>4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0.00105</v>
      </c>
    </row>
    <row r="93" spans="1:104" ht="12.75">
      <c r="A93" s="151">
        <v>60</v>
      </c>
      <c r="B93" s="152" t="s">
        <v>205</v>
      </c>
      <c r="C93" s="153" t="s">
        <v>206</v>
      </c>
      <c r="D93" s="154" t="s">
        <v>104</v>
      </c>
      <c r="E93" s="155">
        <v>4</v>
      </c>
      <c r="F93" s="155"/>
      <c r="G93" s="156">
        <f>E93*F93</f>
        <v>0</v>
      </c>
      <c r="O93" s="150">
        <v>2</v>
      </c>
      <c r="AA93" s="123">
        <v>12</v>
      </c>
      <c r="AB93" s="123">
        <v>0</v>
      </c>
      <c r="AC93" s="123">
        <v>61</v>
      </c>
      <c r="AZ93" s="123">
        <v>4</v>
      </c>
      <c r="BA93" s="123">
        <f>IF(AZ93=1,G93,0)</f>
        <v>0</v>
      </c>
      <c r="BB93" s="123">
        <f>IF(AZ93=2,G93,0)</f>
        <v>0</v>
      </c>
      <c r="BC93" s="123">
        <f>IF(AZ93=3,G93,0)</f>
        <v>0</v>
      </c>
      <c r="BD93" s="123">
        <f>IF(AZ93=4,G93,0)</f>
        <v>0</v>
      </c>
      <c r="BE93" s="123">
        <f>IF(AZ93=5,G93,0)</f>
        <v>0</v>
      </c>
      <c r="CZ93" s="123">
        <v>0</v>
      </c>
    </row>
    <row r="94" spans="1:104" ht="22.5">
      <c r="A94" s="151">
        <v>61</v>
      </c>
      <c r="B94" s="152" t="s">
        <v>21</v>
      </c>
      <c r="C94" s="153" t="s">
        <v>207</v>
      </c>
      <c r="D94" s="154" t="s">
        <v>208</v>
      </c>
      <c r="E94" s="155">
        <v>1</v>
      </c>
      <c r="F94" s="155"/>
      <c r="G94" s="156">
        <f>E94*F94</f>
        <v>0</v>
      </c>
      <c r="O94" s="150">
        <v>2</v>
      </c>
      <c r="AA94" s="123">
        <v>12</v>
      </c>
      <c r="AB94" s="123">
        <v>0</v>
      </c>
      <c r="AC94" s="123">
        <v>62</v>
      </c>
      <c r="AZ94" s="123">
        <v>4</v>
      </c>
      <c r="BA94" s="123">
        <f>IF(AZ94=1,G94,0)</f>
        <v>0</v>
      </c>
      <c r="BB94" s="123">
        <f>IF(AZ94=2,G94,0)</f>
        <v>0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</v>
      </c>
    </row>
    <row r="95" spans="1:57" ht="12.75">
      <c r="A95" s="157"/>
      <c r="B95" s="158" t="s">
        <v>67</v>
      </c>
      <c r="C95" s="159" t="str">
        <f>CONCATENATE(B91," ",C91)</f>
        <v>M21 Elektromontáže</v>
      </c>
      <c r="D95" s="157"/>
      <c r="E95" s="160"/>
      <c r="F95" s="160"/>
      <c r="G95" s="161">
        <f>SUM(G91:G94)</f>
        <v>0</v>
      </c>
      <c r="O95" s="150">
        <v>4</v>
      </c>
      <c r="BA95" s="162">
        <f>SUM(BA91:BA94)</f>
        <v>0</v>
      </c>
      <c r="BB95" s="162">
        <f>SUM(BB91:BB94)</f>
        <v>0</v>
      </c>
      <c r="BC95" s="162">
        <f>SUM(BC91:BC94)</f>
        <v>0</v>
      </c>
      <c r="BD95" s="162">
        <f>SUM(BD91:BD94)</f>
        <v>0</v>
      </c>
      <c r="BE95" s="162">
        <f>SUM(BE91:BE94)</f>
        <v>0</v>
      </c>
    </row>
    <row r="96" spans="1:7" ht="12.75">
      <c r="A96" s="124"/>
      <c r="B96" s="124"/>
      <c r="C96" s="124"/>
      <c r="D96" s="124"/>
      <c r="E96" s="124"/>
      <c r="F96" s="124"/>
      <c r="G96" s="124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spans="1:7" ht="12.75">
      <c r="A119" s="163"/>
      <c r="B119" s="163"/>
      <c r="C119" s="163"/>
      <c r="D119" s="163"/>
      <c r="E119" s="163"/>
      <c r="F119" s="163"/>
      <c r="G119" s="163"/>
    </row>
    <row r="120" spans="1:7" ht="12.75">
      <c r="A120" s="163"/>
      <c r="B120" s="163"/>
      <c r="C120" s="163"/>
      <c r="D120" s="163"/>
      <c r="E120" s="163"/>
      <c r="F120" s="163"/>
      <c r="G120" s="163"/>
    </row>
    <row r="121" spans="1:7" ht="12.75">
      <c r="A121" s="163"/>
      <c r="B121" s="163"/>
      <c r="C121" s="163"/>
      <c r="D121" s="163"/>
      <c r="E121" s="163"/>
      <c r="F121" s="163"/>
      <c r="G121" s="163"/>
    </row>
    <row r="122" spans="1:7" ht="12.75">
      <c r="A122" s="163"/>
      <c r="B122" s="163"/>
      <c r="C122" s="163"/>
      <c r="D122" s="163"/>
      <c r="E122" s="163"/>
      <c r="F122" s="163"/>
      <c r="G122" s="16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spans="1:2" ht="12.75">
      <c r="A154" s="164"/>
      <c r="B154" s="164"/>
    </row>
    <row r="155" spans="1:7" ht="12.75">
      <c r="A155" s="163"/>
      <c r="B155" s="163"/>
      <c r="C155" s="166"/>
      <c r="D155" s="166"/>
      <c r="E155" s="167"/>
      <c r="F155" s="166"/>
      <c r="G155" s="168"/>
    </row>
    <row r="156" spans="1:7" ht="12.75">
      <c r="A156" s="169"/>
      <c r="B156" s="169"/>
      <c r="C156" s="163"/>
      <c r="D156" s="163"/>
      <c r="E156" s="170"/>
      <c r="F156" s="163"/>
      <c r="G156" s="163"/>
    </row>
    <row r="157" spans="1:7" ht="12.75">
      <c r="A157" s="163"/>
      <c r="B157" s="163"/>
      <c r="C157" s="163"/>
      <c r="D157" s="163"/>
      <c r="E157" s="170"/>
      <c r="F157" s="163"/>
      <c r="G157" s="163"/>
    </row>
    <row r="158" spans="1:7" ht="12.75">
      <c r="A158" s="163"/>
      <c r="B158" s="163"/>
      <c r="C158" s="163"/>
      <c r="D158" s="163"/>
      <c r="E158" s="170"/>
      <c r="F158" s="163"/>
      <c r="G158" s="163"/>
    </row>
    <row r="159" spans="1:7" ht="12.75">
      <c r="A159" s="163"/>
      <c r="B159" s="163"/>
      <c r="C159" s="163"/>
      <c r="D159" s="163"/>
      <c r="E159" s="170"/>
      <c r="F159" s="163"/>
      <c r="G159" s="163"/>
    </row>
    <row r="160" spans="1:7" ht="12.75">
      <c r="A160" s="163"/>
      <c r="B160" s="163"/>
      <c r="C160" s="163"/>
      <c r="D160" s="163"/>
      <c r="E160" s="170"/>
      <c r="F160" s="163"/>
      <c r="G160" s="163"/>
    </row>
    <row r="161" spans="1:7" ht="12.75">
      <c r="A161" s="163"/>
      <c r="B161" s="163"/>
      <c r="C161" s="163"/>
      <c r="D161" s="163"/>
      <c r="E161" s="170"/>
      <c r="F161" s="163"/>
      <c r="G161" s="163"/>
    </row>
    <row r="162" spans="1:7" ht="12.75">
      <c r="A162" s="163"/>
      <c r="B162" s="163"/>
      <c r="C162" s="163"/>
      <c r="D162" s="163"/>
      <c r="E162" s="170"/>
      <c r="F162" s="163"/>
      <c r="G162" s="163"/>
    </row>
    <row r="163" spans="1:7" ht="12.75">
      <c r="A163" s="163"/>
      <c r="B163" s="163"/>
      <c r="C163" s="163"/>
      <c r="D163" s="163"/>
      <c r="E163" s="170"/>
      <c r="F163" s="163"/>
      <c r="G163" s="163"/>
    </row>
    <row r="164" spans="1:7" ht="12.75">
      <c r="A164" s="163"/>
      <c r="B164" s="163"/>
      <c r="C164" s="163"/>
      <c r="D164" s="163"/>
      <c r="E164" s="170"/>
      <c r="F164" s="163"/>
      <c r="G164" s="163"/>
    </row>
    <row r="165" spans="1:7" ht="12.75">
      <c r="A165" s="163"/>
      <c r="B165" s="163"/>
      <c r="C165" s="163"/>
      <c r="D165" s="163"/>
      <c r="E165" s="170"/>
      <c r="F165" s="163"/>
      <c r="G165" s="163"/>
    </row>
    <row r="166" spans="1:7" ht="12.75">
      <c r="A166" s="163"/>
      <c r="B166" s="163"/>
      <c r="C166" s="163"/>
      <c r="D166" s="163"/>
      <c r="E166" s="170"/>
      <c r="F166" s="163"/>
      <c r="G166" s="163"/>
    </row>
    <row r="167" spans="1:7" ht="12.75">
      <c r="A167" s="163"/>
      <c r="B167" s="163"/>
      <c r="C167" s="163"/>
      <c r="D167" s="163"/>
      <c r="E167" s="170"/>
      <c r="F167" s="163"/>
      <c r="G167" s="163"/>
    </row>
    <row r="168" spans="1:7" ht="12.75">
      <c r="A168" s="163"/>
      <c r="B168" s="163"/>
      <c r="C168" s="163"/>
      <c r="D168" s="163"/>
      <c r="E168" s="170"/>
      <c r="F168" s="163"/>
      <c r="G168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fitToHeight="0" fitToWidth="1" horizontalDpi="600" verticalDpi="600" orientation="portrait" paperSize="9" scale="9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Royal</dc:creator>
  <cp:keywords/>
  <dc:description/>
  <cp:lastModifiedBy>PC</cp:lastModifiedBy>
  <cp:lastPrinted>2015-04-10T12:20:20Z</cp:lastPrinted>
  <dcterms:created xsi:type="dcterms:W3CDTF">2015-03-10T08:06:42Z</dcterms:created>
  <dcterms:modified xsi:type="dcterms:W3CDTF">2015-04-10T12:20:23Z</dcterms:modified>
  <cp:category/>
  <cp:version/>
  <cp:contentType/>
  <cp:contentStatus/>
</cp:coreProperties>
</file>